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企画課\30.山本\06_オープンデータ\05_標準\"/>
    </mc:Choice>
  </mc:AlternateContent>
  <xr:revisionPtr revIDLastSave="0" documentId="13_ncr:1_{2EB45440-1A8C-404D-8DDF-644B628FDE84}" xr6:coauthVersionLast="47" xr6:coauthVersionMax="47" xr10:uidLastSave="{00000000-0000-0000-0000-000000000000}"/>
  <bookViews>
    <workbookView xWindow="-120" yWindow="-120" windowWidth="29040" windowHeight="15840" xr2:uid="{F6C3976B-58A6-4688-9FB5-1563BF7BDBE1}"/>
  </bookViews>
  <sheets>
    <sheet name="shinonsen_touris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2" l="1"/>
  <c r="BE37" i="2"/>
  <c r="BE35" i="2"/>
  <c r="BE32" i="2"/>
  <c r="BE19" i="2"/>
  <c r="BE15" i="2"/>
  <c r="BE14" i="2"/>
  <c r="BE11" i="2"/>
  <c r="BE9" i="2"/>
  <c r="BE41" i="2"/>
  <c r="BE34" i="2"/>
  <c r="BE33" i="2"/>
  <c r="BE31" i="2"/>
  <c r="BE30" i="2"/>
  <c r="BE28" i="2"/>
  <c r="BE26" i="2"/>
  <c r="BE25" i="2"/>
  <c r="BE24" i="2"/>
  <c r="BE23" i="2"/>
  <c r="BE22" i="2"/>
  <c r="BE21" i="2"/>
  <c r="BE20" i="2"/>
  <c r="BE18" i="2"/>
  <c r="BE17" i="2"/>
  <c r="BE16" i="2"/>
  <c r="BE13" i="2"/>
  <c r="BE12" i="2"/>
  <c r="BE10" i="2"/>
  <c r="BE8" i="2"/>
  <c r="BE6" i="2"/>
  <c r="BE5" i="2"/>
  <c r="BE4" i="2"/>
  <c r="BE3" i="2"/>
  <c r="BE2" i="2"/>
</calcChain>
</file>

<file path=xl/sharedStrings.xml><?xml version="1.0" encoding="utf-8"?>
<sst xmlns="http://schemas.openxmlformats.org/spreadsheetml/2006/main" count="1184" uniqueCount="369">
  <si>
    <t>全国地方公共団体コード</t>
  </si>
  <si>
    <t>法人番号</t>
  </si>
  <si>
    <t>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</si>
  <si>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</si>
  <si>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</si>
  <si>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</si>
  <si>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</si>
  <si>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</si>
  <si>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</si>
  <si>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</si>
  <si>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</si>
  <si>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</si>
  <si>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</si>
  <si>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</si>
  <si>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</si>
  <si>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</si>
  <si>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</si>
  <si>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</si>
  <si>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</si>
  <si>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</si>
  <si>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</si>
  <si>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</si>
  <si>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</si>
  <si>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</si>
  <si>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</si>
  <si>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</si>
  <si>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</si>
  <si>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</si>
  <si>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</si>
  <si>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</si>
  <si>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</si>
  <si>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</si>
  <si>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</si>
  <si>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</si>
  <si>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</si>
  <si>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</si>
  <si>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</si>
  <si>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</si>
  <si>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</si>
  <si>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</si>
  <si>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</si>
  <si>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</si>
  <si>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</si>
  <si>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地方公共団体名</t>
  </si>
  <si>
    <t>兵庫県新温泉町</t>
  </si>
  <si>
    <t>名称</t>
  </si>
  <si>
    <t xml:space="preserve">浜坂先人記念館「以命亭」 </t>
  </si>
  <si>
    <t>加藤文太郎記念図書館</t>
  </si>
  <si>
    <t xml:space="preserve">おもしろ昆虫化石館 </t>
  </si>
  <si>
    <t>まち歩き案内所「松籟庵」</t>
  </si>
  <si>
    <t xml:space="preserve">山陰海岸ジオパーク館 </t>
  </si>
  <si>
    <t>夢千代館</t>
  </si>
  <si>
    <t>杜氏館・商店案内所</t>
  </si>
  <si>
    <t>上山高原ふるさと館</t>
  </si>
  <si>
    <t>防人館</t>
  </si>
  <si>
    <t>兵庫県立但馬牧場公園</t>
  </si>
  <si>
    <t>湯村温泉観光交流センター「薬師湯」</t>
  </si>
  <si>
    <t>浜坂海岸レクリエーションセンター「松の湯」</t>
  </si>
  <si>
    <t xml:space="preserve">七釜温泉ゆーらく館 </t>
  </si>
  <si>
    <t xml:space="preserve">リフレッシュパークゆむら </t>
  </si>
  <si>
    <t xml:space="preserve">ユートピア浜坂 </t>
  </si>
  <si>
    <t xml:space="preserve">浜坂駅前「足湯」 </t>
  </si>
  <si>
    <t xml:space="preserve">夢千代館・アオギリの湯 </t>
  </si>
  <si>
    <t xml:space="preserve">湯村温泉「湯村大根物語『ふれ愛の湯』」 </t>
  </si>
  <si>
    <t>湯村温泉　荒湯</t>
  </si>
  <si>
    <t>浜坂温泉　源泉塔</t>
  </si>
  <si>
    <t xml:space="preserve">浜坂県民サンビーチ“松の庭” </t>
  </si>
  <si>
    <t>浜坂ポケットパーク</t>
  </si>
  <si>
    <t xml:space="preserve">湯村温泉ポケットパーク </t>
  </si>
  <si>
    <t xml:space="preserve">浜坂白馬公園 </t>
  </si>
  <si>
    <t xml:space="preserve">城山園地 </t>
  </si>
  <si>
    <t>田君川バイカモ公園</t>
  </si>
  <si>
    <t xml:space="preserve">魚見台公園 </t>
  </si>
  <si>
    <t>七坂八峠展望台</t>
  </si>
  <si>
    <t>汐吹岬公園</t>
  </si>
  <si>
    <t>夢千代広場</t>
  </si>
  <si>
    <t xml:space="preserve">健康公園 </t>
  </si>
  <si>
    <t xml:space="preserve">清正公園 </t>
  </si>
  <si>
    <t>正法庵とんぼの里公園</t>
  </si>
  <si>
    <t xml:space="preserve">ログハウスカナダ </t>
  </si>
  <si>
    <t>浜坂野営場</t>
  </si>
  <si>
    <t xml:space="preserve">青少年旅行村「草太園地」 </t>
  </si>
  <si>
    <t>浜坂県民サンビーチ</t>
  </si>
  <si>
    <t>諸寄海水浴場</t>
  </si>
  <si>
    <t>居組県民サンビーチ</t>
  </si>
  <si>
    <t>山陰海岸ジオパーク浜坂の郷</t>
  </si>
  <si>
    <t>名称_カナ</t>
  </si>
  <si>
    <t>ハマサカセンジンキネンカンイメイテイ</t>
  </si>
  <si>
    <t>カトウブンタロウキネントショカン</t>
  </si>
  <si>
    <t>オモシロコンチュウカセキカン</t>
  </si>
  <si>
    <t>マチアルキアンナイジョショウライアン</t>
  </si>
  <si>
    <t>サンインカイガンジオパークカン</t>
  </si>
  <si>
    <t>ユメチヨカン</t>
  </si>
  <si>
    <t>トウジカンショウテンアンナイジョ</t>
  </si>
  <si>
    <t>ウエヤマコウゲンフルサトカン</t>
  </si>
  <si>
    <t>サキモリカン</t>
  </si>
  <si>
    <t>ヒョウゴケンリツタジマボクジョウコウエン</t>
  </si>
  <si>
    <t>ユムラオンセンカンコウコウリュウセンターヤクシユ</t>
  </si>
  <si>
    <t>ハマサカカイガンレクリエーションセンターマツノユ</t>
  </si>
  <si>
    <t>シチカマオンセンユーラクカン</t>
  </si>
  <si>
    <t>リフレッシュパークユムラ</t>
  </si>
  <si>
    <t>ユートピアハマサカ</t>
  </si>
  <si>
    <t>ハマサカエキマエアシユ</t>
  </si>
  <si>
    <t>ユメチヨカンアオギリノユ</t>
  </si>
  <si>
    <t>ユムラオンセンユムラダイコンモノガタリフレアイノユ</t>
  </si>
  <si>
    <t>ユムラオンセンアラユ</t>
  </si>
  <si>
    <t>ハマサカオンセンゲンセントウ</t>
  </si>
  <si>
    <t>ハマサカケンミンサンビーチマツノニワ</t>
  </si>
  <si>
    <t>ハマサカポケットパーク</t>
  </si>
  <si>
    <t>ユムラオンセンポケットパーク</t>
  </si>
  <si>
    <t>ハマサカハクバコウエン</t>
  </si>
  <si>
    <t>シロヤマエンチ</t>
  </si>
  <si>
    <t>タキミガワバイカモコウエン</t>
  </si>
  <si>
    <t>ウオミダイコウエン</t>
  </si>
  <si>
    <t>ナナサカヤトウゲテンボウダイ</t>
  </si>
  <si>
    <t>シオフキミサキコウエン</t>
  </si>
  <si>
    <t>ユメチヨヒロバ</t>
  </si>
  <si>
    <t>ケンコウコウエン</t>
  </si>
  <si>
    <t>セイショウコウエン</t>
  </si>
  <si>
    <t>ショウボウアントンボノサトコウエン</t>
  </si>
  <si>
    <t>ログハウスカナダ</t>
  </si>
  <si>
    <t>ハマサカヤエイジョウ</t>
  </si>
  <si>
    <t>セイショウネンリョコウムラクサブトエンチ</t>
  </si>
  <si>
    <t>ハマサカケンミンサンビーチ</t>
  </si>
  <si>
    <t>モロヨセカイスイヨクジョウ</t>
  </si>
  <si>
    <t>イグミケンミンサンビーチ</t>
  </si>
  <si>
    <t>サンインカイガンジオパークハマサカノサト</t>
  </si>
  <si>
    <t>名称_英語</t>
  </si>
  <si>
    <t/>
  </si>
  <si>
    <t>POIコード</t>
  </si>
  <si>
    <t>所在地_全国地方公共団体コード</t>
  </si>
  <si>
    <t>町字ID</t>
  </si>
  <si>
    <t>所在地_連結表記</t>
  </si>
  <si>
    <t>兵庫県美方郡新温泉町浜坂1208</t>
  </si>
  <si>
    <t>兵庫県美方郡新温泉町浜坂842-2</t>
  </si>
  <si>
    <t>兵庫県美方郡新温泉町千谷850</t>
  </si>
  <si>
    <t>兵庫県美方郡新温泉町浜坂2351-1</t>
  </si>
  <si>
    <t>兵庫県美方郡新温泉町芦屋字水尻</t>
  </si>
  <si>
    <t>兵庫県美方郡新温泉町湯80</t>
  </si>
  <si>
    <t>兵庫県美方郡新温泉町湯98-3</t>
  </si>
  <si>
    <t>兵庫県美方郡新温泉町石橋757-1</t>
  </si>
  <si>
    <t>兵庫県美方郡新温泉町湯</t>
  </si>
  <si>
    <t>兵庫県美方郡新温泉町丹土1033</t>
  </si>
  <si>
    <t>兵庫県美方郡新温泉町湯1604</t>
  </si>
  <si>
    <t>兵庫県美方郡新温泉町芦屋853-31</t>
  </si>
  <si>
    <t>兵庫県美方郡新温泉町七釜524</t>
  </si>
  <si>
    <t>兵庫県美方郡新温泉町湯1371</t>
  </si>
  <si>
    <t>兵庫県美方郡新温泉町浜坂1352-１</t>
  </si>
  <si>
    <t>兵庫県美方郡新温泉町浜坂2330-6</t>
  </si>
  <si>
    <t>兵庫県美方郡新温泉町湯1248地先</t>
  </si>
  <si>
    <t>兵庫県美方郡新温泉町湯1248</t>
  </si>
  <si>
    <t>兵庫県美方郡新温泉町浜坂1216</t>
  </si>
  <si>
    <t>兵庫県美方郡新温泉町芦屋</t>
  </si>
  <si>
    <t>兵庫県美方郡新温泉町浜坂1947-2</t>
  </si>
  <si>
    <t>兵庫県美方郡新温泉町湯1264-１</t>
  </si>
  <si>
    <t>兵庫県美方郡新温泉町浜坂775-１</t>
  </si>
  <si>
    <t>兵庫県美方郡新温泉町栃谷</t>
  </si>
  <si>
    <t>兵庫県美方郡新温泉町居組</t>
  </si>
  <si>
    <t>兵庫県美方郡新温泉町湯1684-5</t>
  </si>
  <si>
    <t>兵庫県美方郡新温泉町正法庵471</t>
  </si>
  <si>
    <t>兵庫県美方郡新温泉町湯753</t>
  </si>
  <si>
    <t>兵庫県美方郡新温泉町芦屋853-1</t>
  </si>
  <si>
    <t>兵庫県美方郡新温泉町飯野874-1</t>
  </si>
  <si>
    <t>兵庫県美方郡新温泉町諸寄</t>
  </si>
  <si>
    <t>兵庫県美方郡新温泉町栃谷57</t>
  </si>
  <si>
    <t>所在地_都道府県</t>
  </si>
  <si>
    <t>兵庫県</t>
  </si>
  <si>
    <t>所在地_市区町村</t>
  </si>
  <si>
    <t>美方郡新温泉町浜坂1208</t>
  </si>
  <si>
    <t>美方郡新温泉町浜坂842-2</t>
  </si>
  <si>
    <t>美方郡新温泉町千谷850</t>
  </si>
  <si>
    <t>美方郡新温泉町浜坂2351-1</t>
  </si>
  <si>
    <t>美方郡新温泉町芦屋字水尻</t>
  </si>
  <si>
    <t>美方郡新温泉町湯80</t>
  </si>
  <si>
    <t>美方郡新温泉町湯98-3</t>
  </si>
  <si>
    <t>美方郡新温泉町石橋757-1</t>
  </si>
  <si>
    <t>美方郡新温泉町湯</t>
  </si>
  <si>
    <t>美方郡新温泉町丹土1033</t>
  </si>
  <si>
    <t>美方郡新温泉町湯1604</t>
  </si>
  <si>
    <t>美方郡新温泉町芦屋853-31</t>
  </si>
  <si>
    <t>美方郡新温泉町七釜524</t>
  </si>
  <si>
    <t>美方郡新温泉町湯1371</t>
  </si>
  <si>
    <t>美方郡新温泉町浜坂1352-１</t>
  </si>
  <si>
    <t>美方郡新温泉町浜坂2330-6</t>
  </si>
  <si>
    <t>美方郡新温泉町湯1248地先</t>
  </si>
  <si>
    <t>美方郡新温泉町湯1248</t>
  </si>
  <si>
    <t>美方郡新温泉町浜坂1216</t>
  </si>
  <si>
    <t>美方郡新温泉町芦屋</t>
  </si>
  <si>
    <t>美方郡新温泉町浜坂1947-2</t>
  </si>
  <si>
    <t>美方郡新温泉町湯1264-１</t>
  </si>
  <si>
    <t>美方郡新温泉町浜坂775-１</t>
  </si>
  <si>
    <t>美方郡新温泉町栃谷</t>
  </si>
  <si>
    <t>美方郡新温泉町居組</t>
  </si>
  <si>
    <t>美方郡新温泉町湯1684-5</t>
  </si>
  <si>
    <t>美方郡新温泉町正法庵471</t>
  </si>
  <si>
    <t>美方郡新温泉町湯753</t>
  </si>
  <si>
    <t>美方郡新温泉町芦屋853-1</t>
  </si>
  <si>
    <t>美方郡新温泉町飯野874-1</t>
  </si>
  <si>
    <t>美方郡新温泉町諸寄</t>
  </si>
  <si>
    <t>美方郡新温泉町栃谷57</t>
  </si>
  <si>
    <t>所在地_町字</t>
  </si>
  <si>
    <t>所在地_番地以下</t>
  </si>
  <si>
    <t>建物名等(方書)</t>
  </si>
  <si>
    <t>緯度</t>
  </si>
  <si>
    <t>35.62491</t>
  </si>
  <si>
    <t>35.62462</t>
  </si>
  <si>
    <t>35.53032</t>
  </si>
  <si>
    <t>35.62124</t>
  </si>
  <si>
    <t>35.62854</t>
  </si>
  <si>
    <t>35.55638</t>
  </si>
  <si>
    <t>35.55526</t>
  </si>
  <si>
    <t>35.50608</t>
  </si>
  <si>
    <t>35.55754</t>
  </si>
  <si>
    <t>35.51785</t>
  </si>
  <si>
    <t>35.55678</t>
  </si>
  <si>
    <t>35.62749</t>
  </si>
  <si>
    <t>35.60778</t>
  </si>
  <si>
    <t>35.55737</t>
  </si>
  <si>
    <t>35.62612</t>
  </si>
  <si>
    <t>35.62084</t>
  </si>
  <si>
    <t>35.5564</t>
  </si>
  <si>
    <t>35.555</t>
  </si>
  <si>
    <t>35.5549</t>
  </si>
  <si>
    <t>35.62543</t>
  </si>
  <si>
    <t>35.62784</t>
  </si>
  <si>
    <t>35.62271</t>
  </si>
  <si>
    <t>35.55512</t>
  </si>
  <si>
    <t>35.6287</t>
  </si>
  <si>
    <t>35.6248</t>
  </si>
  <si>
    <t>35.60294</t>
  </si>
  <si>
    <t>35.61303</t>
  </si>
  <si>
    <t>35.61206</t>
  </si>
  <si>
    <t>35.60759</t>
  </si>
  <si>
    <t>35.55465</t>
  </si>
  <si>
    <t>35.53431</t>
  </si>
  <si>
    <t>35.55345</t>
  </si>
  <si>
    <t>35.60426</t>
  </si>
  <si>
    <t>35.53563</t>
  </si>
  <si>
    <t>35.62804</t>
  </si>
  <si>
    <t>35.53255</t>
  </si>
  <si>
    <t>35.62866</t>
  </si>
  <si>
    <t>35.62025</t>
  </si>
  <si>
    <t>35.61247</t>
  </si>
  <si>
    <t>35.61027</t>
  </si>
  <si>
    <t>経度</t>
  </si>
  <si>
    <t>134.4536</t>
  </si>
  <si>
    <t>134.4545</t>
  </si>
  <si>
    <t>134.4406</t>
  </si>
  <si>
    <t>134.4524</t>
  </si>
  <si>
    <t>134.446</t>
  </si>
  <si>
    <t>134.4874</t>
  </si>
  <si>
    <t>134.4877</t>
  </si>
  <si>
    <t>134.4554</t>
  </si>
  <si>
    <t>134.4865</t>
  </si>
  <si>
    <t>134.488</t>
  </si>
  <si>
    <t>134.4499</t>
  </si>
  <si>
    <t>134.4761</t>
  </si>
  <si>
    <t>134.4917</t>
  </si>
  <si>
    <t>134.4539</t>
  </si>
  <si>
    <t>134.4528</t>
  </si>
  <si>
    <t>134.4875</t>
  </si>
  <si>
    <t>134.4881</t>
  </si>
  <si>
    <t>134.4541</t>
  </si>
  <si>
    <t>134.4477</t>
  </si>
  <si>
    <t>134.4884</t>
  </si>
  <si>
    <t>134.4582</t>
  </si>
  <si>
    <t>134.437</t>
  </si>
  <si>
    <t>134.4686</t>
  </si>
  <si>
    <t>134.3864</t>
  </si>
  <si>
    <t>134.3868</t>
  </si>
  <si>
    <t>134.3772</t>
  </si>
  <si>
    <t>134.4915</t>
  </si>
  <si>
    <t>134.4888</t>
  </si>
  <si>
    <t>134.5072</t>
  </si>
  <si>
    <t>134.4961</t>
  </si>
  <si>
    <t>134.4474</t>
  </si>
  <si>
    <t>134.4785</t>
  </si>
  <si>
    <t>134.4323</t>
  </si>
  <si>
    <t>134.385</t>
  </si>
  <si>
    <t>134.4699</t>
  </si>
  <si>
    <t>高度の種別</t>
  </si>
  <si>
    <t>高度の値</t>
  </si>
  <si>
    <t>利用可能曜日</t>
  </si>
  <si>
    <t>月火水金土日</t>
  </si>
  <si>
    <t>月水木金土日</t>
  </si>
  <si>
    <t>火水木金土日</t>
  </si>
  <si>
    <t>開始時間</t>
  </si>
  <si>
    <t>終了時間</t>
  </si>
  <si>
    <t>利用可能日時特記事項</t>
  </si>
  <si>
    <t>休日10:00～17:00</t>
  </si>
  <si>
    <t>毎月15日休み</t>
  </si>
  <si>
    <t>第1・第3水曜日休み</t>
  </si>
  <si>
    <t>料金(基本)</t>
  </si>
  <si>
    <t>料金(詳細)</t>
  </si>
  <si>
    <t>説明</t>
  </si>
  <si>
    <t>歴史博物館</t>
  </si>
  <si>
    <t>図書館</t>
  </si>
  <si>
    <t>博物館</t>
  </si>
  <si>
    <t>休憩所</t>
  </si>
  <si>
    <t>公園、動物園、博物館</t>
  </si>
  <si>
    <t>温泉施設</t>
  </si>
  <si>
    <t>公園</t>
  </si>
  <si>
    <t>アウトドア施設</t>
  </si>
  <si>
    <t>海浜公園</t>
  </si>
  <si>
    <t>道の駅</t>
  </si>
  <si>
    <t>説明_英語</t>
  </si>
  <si>
    <t>アクセス方法</t>
  </si>
  <si>
    <t>駐車場情報</t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</si>
  <si>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</si>
  <si>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</si>
  <si>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</si>
  <si>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</si>
  <si>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</si>
  <si>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</si>
  <si>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</si>
  <si>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</si>
  <si>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</si>
  <si>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</si>
  <si>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</si>
  <si>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</si>
  <si>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</si>
  <si>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</si>
  <si>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</si>
  <si>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</si>
  <si>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</si>
  <si>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連絡先名称</t>
  </si>
  <si>
    <t>湯村温泉観光協会</t>
  </si>
  <si>
    <t>浜坂観光協会</t>
  </si>
  <si>
    <t>連絡先電話番号</t>
  </si>
  <si>
    <t>0796-82-4490</t>
  </si>
  <si>
    <t>0796-82-5251</t>
  </si>
  <si>
    <t>0796-93-0888</t>
  </si>
  <si>
    <t>0796-80-1126</t>
  </si>
  <si>
    <t>0796-82-5222</t>
  </si>
  <si>
    <t>0796-99-2300</t>
  </si>
  <si>
    <t>0796-92-2000</t>
  </si>
  <si>
    <t>0796-99-4600</t>
  </si>
  <si>
    <t>0796-92-1131</t>
  </si>
  <si>
    <t>0796-92-2641</t>
  </si>
  <si>
    <t>0796-92-1081</t>
  </si>
  <si>
    <t>0796-82-0932</t>
  </si>
  <si>
    <t>0796-83-1526</t>
  </si>
  <si>
    <t>0796-92-2002</t>
  </si>
  <si>
    <t>0796-82-5080</t>
  </si>
  <si>
    <t>0796-82-5625</t>
  </si>
  <si>
    <t>0796-82-3115</t>
  </si>
  <si>
    <t>0796-92-1713</t>
  </si>
  <si>
    <t>0796-82-5626</t>
  </si>
  <si>
    <t>0796-92-2777</t>
  </si>
  <si>
    <t xml:space="preserve">0796-82-4580 </t>
  </si>
  <si>
    <t>0796-80-9010</t>
  </si>
  <si>
    <t>連絡先内線番号</t>
  </si>
  <si>
    <t>連絡先メールアドレス</t>
  </si>
  <si>
    <t>連絡先FormURL</t>
  </si>
  <si>
    <t>連絡先備考（その他、SNSなど）</t>
  </si>
  <si>
    <t>郵便番号</t>
  </si>
  <si>
    <t>画像</t>
  </si>
  <si>
    <t>画像_ライセンス</t>
  </si>
  <si>
    <t>URL</t>
  </si>
  <si>
    <t>備考</t>
  </si>
  <si>
    <t>多目的トイレ有り;エレベーター有り;車椅子貸出有り;チャイルドチェア有り;ベビーカー貸出有り</t>
  </si>
  <si>
    <t>AED:カウンター内多目的トイレ有り</t>
  </si>
  <si>
    <t>多目的トイレ有り</t>
  </si>
  <si>
    <t>AED:ビジターハウス入って左側の受付多目的トイレ有り</t>
  </si>
  <si>
    <t>AED:事務室</t>
  </si>
  <si>
    <t>AED:フロント向かって左側</t>
  </si>
  <si>
    <t>AED:受付カウンター</t>
  </si>
  <si>
    <t>AED:センターハウス入ってロビー正面</t>
  </si>
  <si>
    <t>湯財産区</t>
    <rPh sb="1" eb="3">
      <t>ザイサン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</si>
</sst>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8A4B-E13F-4317-A37E-26EBE706A11C}">
  <dimension ref="A1:BF41"/>
  <sheetViews>
    <sheetView tabSelected="1" topLeftCell="AS1" workbookViewId="0">
      <selection activeCell="BA14" sqref="BA14"/>
    </sheetView>
  </sheetViews>
  <sheetFormatPr defaultRowHeight="18.75" x14ac:dyDescent="0.4"/>
  <cols>
    <col min="1" max="1" width="20.625" style="1" customWidth="1"/>
    <col min="2" max="2" width="9" style="1"/>
    <col min="3" max="3" width="3.5" style="1" bestFit="1" customWidth="1"/>
    <col min="4" max="4" width="15.125" style="1" bestFit="1" customWidth="1"/>
    <col min="5" max="6" width="20.625" style="1" customWidth="1"/>
    <col min="7" max="7" width="10" style="1" bestFit="1" customWidth="1"/>
    <col min="8" max="8" width="10.25" style="1" bestFit="1" customWidth="1"/>
    <col min="9" max="9" width="20.625" style="1" customWidth="1"/>
    <col min="10" max="10" width="7.125" style="1" bestFit="1" customWidth="1"/>
    <col min="11" max="11" width="20.625" style="1" customWidth="1"/>
    <col min="12" max="12" width="16.25" style="1" bestFit="1" customWidth="1"/>
    <col min="13" max="13" width="20.625" style="1" customWidth="1"/>
    <col min="14" max="14" width="12.125" style="1" bestFit="1" customWidth="1"/>
    <col min="15" max="15" width="16.25" style="1" bestFit="1" customWidth="1"/>
    <col min="16" max="16" width="14.75" style="1" bestFit="1" customWidth="1"/>
    <col min="17" max="18" width="9" style="1"/>
    <col min="19" max="19" width="11" style="1" bestFit="1" customWidth="1"/>
    <col min="20" max="20" width="9" style="1"/>
    <col min="21" max="21" width="13" style="1" bestFit="1" customWidth="1"/>
    <col min="22" max="23" width="9" style="3"/>
    <col min="24" max="24" width="20.625" style="1" customWidth="1"/>
    <col min="25" max="26" width="10.5" style="1" bestFit="1" customWidth="1"/>
    <col min="27" max="27" width="20.625" style="1" customWidth="1"/>
    <col min="28" max="28" width="10" style="1" bestFit="1" customWidth="1"/>
    <col min="29" max="29" width="13" style="1" bestFit="1" customWidth="1"/>
    <col min="30" max="30" width="11" style="1" bestFit="1" customWidth="1"/>
    <col min="31" max="31" width="9" style="1"/>
    <col min="32" max="32" width="11" style="1" bestFit="1" customWidth="1"/>
    <col min="33" max="33" width="9" style="1"/>
    <col min="34" max="34" width="19.25" style="1" bestFit="1" customWidth="1"/>
    <col min="35" max="38" width="20.625" style="1" customWidth="1"/>
    <col min="39" max="39" width="5.25" style="1" bestFit="1" customWidth="1"/>
    <col min="40" max="40" width="9" style="1"/>
    <col min="41" max="41" width="11" style="1" bestFit="1" customWidth="1"/>
    <col min="42" max="42" width="20.625" style="1" customWidth="1"/>
    <col min="43" max="43" width="7.125" style="1" bestFit="1" customWidth="1"/>
    <col min="44" max="44" width="19.25" style="1" bestFit="1" customWidth="1"/>
    <col min="45" max="45" width="9" style="1"/>
    <col min="46" max="47" width="15.125" style="1" bestFit="1" customWidth="1"/>
    <col min="48" max="48" width="17.25" style="1" bestFit="1" customWidth="1"/>
    <col min="49" max="50" width="15.125" style="1" bestFit="1" customWidth="1"/>
    <col min="51" max="51" width="20.625" style="1" customWidth="1"/>
    <col min="52" max="52" width="15.625" style="1" bestFit="1" customWidth="1"/>
    <col min="53" max="53" width="20.625" style="1" customWidth="1"/>
    <col min="54" max="54" width="9" style="1"/>
    <col min="55" max="55" width="5.25" style="1" bestFit="1" customWidth="1"/>
    <col min="56" max="56" width="16.25" style="1" bestFit="1" customWidth="1"/>
    <col min="57" max="58" width="20.625" style="1" customWidth="1"/>
  </cols>
  <sheetData>
    <row r="1" spans="1:58" x14ac:dyDescent="0.4">
      <c r="A1" s="2" t="s">
        <v>0</v>
      </c>
      <c r="B1" s="2" t="s">
        <v>1</v>
      </c>
      <c r="C1" s="2" t="s">
        <v>2</v>
      </c>
      <c r="D1" s="2" t="s">
        <v>43</v>
      </c>
      <c r="E1" s="2" t="s">
        <v>45</v>
      </c>
      <c r="F1" s="2" t="s">
        <v>86</v>
      </c>
      <c r="G1" s="2" t="s">
        <v>127</v>
      </c>
      <c r="H1" s="2" t="s">
        <v>129</v>
      </c>
      <c r="I1" s="2" t="s">
        <v>130</v>
      </c>
      <c r="J1" s="2" t="s">
        <v>131</v>
      </c>
      <c r="K1" s="2" t="s">
        <v>132</v>
      </c>
      <c r="L1" s="2" t="s">
        <v>165</v>
      </c>
      <c r="M1" s="2" t="s">
        <v>167</v>
      </c>
      <c r="N1" s="2" t="s">
        <v>200</v>
      </c>
      <c r="O1" s="2" t="s">
        <v>201</v>
      </c>
      <c r="P1" s="2" t="s">
        <v>202</v>
      </c>
      <c r="Q1" s="2" t="s">
        <v>203</v>
      </c>
      <c r="R1" s="2" t="s">
        <v>244</v>
      </c>
      <c r="S1" s="2" t="s">
        <v>280</v>
      </c>
      <c r="T1" s="2" t="s">
        <v>281</v>
      </c>
      <c r="U1" s="2" t="s">
        <v>282</v>
      </c>
      <c r="V1" s="4" t="s">
        <v>286</v>
      </c>
      <c r="W1" s="4" t="s">
        <v>287</v>
      </c>
      <c r="X1" s="2" t="s">
        <v>288</v>
      </c>
      <c r="Y1" s="2" t="s">
        <v>292</v>
      </c>
      <c r="Z1" s="2" t="s">
        <v>293</v>
      </c>
      <c r="AA1" s="2" t="s">
        <v>294</v>
      </c>
      <c r="AB1" s="2" t="s">
        <v>305</v>
      </c>
      <c r="AC1" s="2" t="s">
        <v>306</v>
      </c>
      <c r="AD1" s="2" t="s">
        <v>307</v>
      </c>
      <c r="AE1" s="2" t="s">
        <v>308</v>
      </c>
      <c r="AF1" s="2" t="s">
        <v>309</v>
      </c>
      <c r="AG1" s="2" t="s">
        <v>310</v>
      </c>
      <c r="AH1" s="2" t="s">
        <v>311</v>
      </c>
      <c r="AI1" s="2" t="s">
        <v>312</v>
      </c>
      <c r="AJ1" s="2" t="s">
        <v>313</v>
      </c>
      <c r="AK1" s="2" t="s">
        <v>314</v>
      </c>
      <c r="AL1" s="2" t="s">
        <v>315</v>
      </c>
      <c r="AM1" s="2" t="s">
        <v>316</v>
      </c>
      <c r="AN1" s="2" t="s">
        <v>317</v>
      </c>
      <c r="AO1" s="2" t="s">
        <v>318</v>
      </c>
      <c r="AP1" s="2" t="s">
        <v>319</v>
      </c>
      <c r="AQ1" s="2" t="s">
        <v>320</v>
      </c>
      <c r="AR1" s="2" t="s">
        <v>321</v>
      </c>
      <c r="AS1" s="2" t="s">
        <v>322</v>
      </c>
      <c r="AT1" s="2" t="s">
        <v>323</v>
      </c>
      <c r="AU1" s="2" t="s">
        <v>324</v>
      </c>
      <c r="AV1" s="2" t="s">
        <v>325</v>
      </c>
      <c r="AW1" s="2" t="s">
        <v>328</v>
      </c>
      <c r="AX1" s="2" t="s">
        <v>351</v>
      </c>
      <c r="AY1" s="2" t="s">
        <v>352</v>
      </c>
      <c r="AZ1" s="2" t="s">
        <v>353</v>
      </c>
      <c r="BA1" s="2" t="s">
        <v>354</v>
      </c>
      <c r="BB1" s="2" t="s">
        <v>355</v>
      </c>
      <c r="BC1" s="2" t="s">
        <v>356</v>
      </c>
      <c r="BD1" s="2" t="s">
        <v>357</v>
      </c>
      <c r="BE1" s="2" t="s">
        <v>358</v>
      </c>
      <c r="BF1" s="2" t="s">
        <v>359</v>
      </c>
    </row>
    <row r="2" spans="1:58" x14ac:dyDescent="0.4">
      <c r="A2" s="1">
        <v>285862</v>
      </c>
      <c r="C2" s="1" t="s">
        <v>3</v>
      </c>
      <c r="D2" s="1" t="s">
        <v>44</v>
      </c>
      <c r="E2" s="1" t="s">
        <v>46</v>
      </c>
      <c r="F2" s="1" t="s">
        <v>87</v>
      </c>
      <c r="G2" s="1" t="s">
        <v>128</v>
      </c>
      <c r="H2" s="1" t="s">
        <v>128</v>
      </c>
      <c r="I2" s="1">
        <v>285862</v>
      </c>
      <c r="K2" s="1" t="s">
        <v>133</v>
      </c>
      <c r="L2" s="1" t="s">
        <v>166</v>
      </c>
      <c r="M2" s="1" t="s">
        <v>168</v>
      </c>
      <c r="N2" s="1" t="s">
        <v>128</v>
      </c>
      <c r="O2" s="1" t="s">
        <v>128</v>
      </c>
      <c r="P2" s="1" t="s">
        <v>128</v>
      </c>
      <c r="Q2" s="1" t="s">
        <v>204</v>
      </c>
      <c r="R2" s="1" t="s">
        <v>245</v>
      </c>
      <c r="U2" s="1" t="s">
        <v>128</v>
      </c>
      <c r="X2" s="1" t="s">
        <v>128</v>
      </c>
      <c r="Y2" s="1" t="s">
        <v>128</v>
      </c>
      <c r="Z2" s="1" t="s">
        <v>128</v>
      </c>
      <c r="AA2" s="1" t="s">
        <v>295</v>
      </c>
      <c r="AB2" s="1" t="s">
        <v>128</v>
      </c>
      <c r="AC2" s="1" t="s">
        <v>128</v>
      </c>
      <c r="AD2" s="1" t="s">
        <v>128</v>
      </c>
      <c r="AV2" s="1" t="s">
        <v>128</v>
      </c>
      <c r="AW2" s="1" t="s">
        <v>329</v>
      </c>
      <c r="AX2" s="1" t="s">
        <v>128</v>
      </c>
      <c r="BC2" s="1" t="s">
        <v>128</v>
      </c>
      <c r="BD2" s="1" t="s">
        <v>128</v>
      </c>
      <c r="BE2" s="1" t="str">
        <f>HYPERLINK("#", "https://www.town.shinonsen.hyogo.jp/page/?mode=detail&amp;page_id=d3aee2a331855b8dbcedeaab423e22f5")</f>
        <v>https://www.town.shinonsen.hyogo.jp/page/?mode=detail&amp;page_id=d3aee2a331855b8dbcedeaab423e22f5</v>
      </c>
      <c r="BF2" s="1" t="s">
        <v>128</v>
      </c>
    </row>
    <row r="3" spans="1:58" x14ac:dyDescent="0.4">
      <c r="A3" s="1">
        <v>285862</v>
      </c>
      <c r="C3" s="1" t="s">
        <v>4</v>
      </c>
      <c r="D3" s="1" t="s">
        <v>44</v>
      </c>
      <c r="E3" s="1" t="s">
        <v>47</v>
      </c>
      <c r="F3" s="1" t="s">
        <v>88</v>
      </c>
      <c r="G3" s="1" t="s">
        <v>128</v>
      </c>
      <c r="H3" s="1" t="s">
        <v>128</v>
      </c>
      <c r="I3" s="1">
        <v>285862</v>
      </c>
      <c r="K3" s="1" t="s">
        <v>134</v>
      </c>
      <c r="L3" s="1" t="s">
        <v>166</v>
      </c>
      <c r="M3" s="1" t="s">
        <v>169</v>
      </c>
      <c r="N3" s="1" t="s">
        <v>128</v>
      </c>
      <c r="O3" s="1" t="s">
        <v>128</v>
      </c>
      <c r="P3" s="1" t="s">
        <v>128</v>
      </c>
      <c r="Q3" s="1" t="s">
        <v>205</v>
      </c>
      <c r="R3" s="1" t="s">
        <v>246</v>
      </c>
      <c r="U3" s="1" t="s">
        <v>283</v>
      </c>
      <c r="V3" s="3">
        <v>0.41666666666666669</v>
      </c>
      <c r="W3" s="3">
        <v>0.75</v>
      </c>
      <c r="X3" s="1" t="s">
        <v>289</v>
      </c>
      <c r="Y3" s="1" t="s">
        <v>128</v>
      </c>
      <c r="Z3" s="1" t="s">
        <v>128</v>
      </c>
      <c r="AA3" s="1" t="s">
        <v>296</v>
      </c>
      <c r="AB3" s="1" t="s">
        <v>128</v>
      </c>
      <c r="AC3" s="1" t="s">
        <v>128</v>
      </c>
      <c r="AD3" s="1" t="s">
        <v>128</v>
      </c>
      <c r="AV3" s="1" t="s">
        <v>128</v>
      </c>
      <c r="AW3" s="1" t="s">
        <v>330</v>
      </c>
      <c r="AX3" s="1" t="s">
        <v>128</v>
      </c>
      <c r="BC3" s="1" t="s">
        <v>128</v>
      </c>
      <c r="BD3" s="1" t="s">
        <v>128</v>
      </c>
      <c r="BE3" s="1" t="str">
        <f>HYPERLINK("#", "https://www.town.shinonsen.hyogo.jp/page/?mode=detail&amp;page_id=93e6f79aa3f465235290c7b3f8a1c7bd")</f>
        <v>https://www.town.shinonsen.hyogo.jp/page/?mode=detail&amp;page_id=93e6f79aa3f465235290c7b3f8a1c7bd</v>
      </c>
      <c r="BF3" s="1" t="s">
        <v>360</v>
      </c>
    </row>
    <row r="4" spans="1:58" x14ac:dyDescent="0.4">
      <c r="A4" s="1">
        <v>285862</v>
      </c>
      <c r="C4" s="1" t="s">
        <v>5</v>
      </c>
      <c r="D4" s="1" t="s">
        <v>44</v>
      </c>
      <c r="E4" s="1" t="s">
        <v>48</v>
      </c>
      <c r="F4" s="1" t="s">
        <v>89</v>
      </c>
      <c r="G4" s="1" t="s">
        <v>128</v>
      </c>
      <c r="H4" s="1" t="s">
        <v>128</v>
      </c>
      <c r="I4" s="1">
        <v>285862</v>
      </c>
      <c r="K4" s="1" t="s">
        <v>135</v>
      </c>
      <c r="L4" s="1" t="s">
        <v>166</v>
      </c>
      <c r="M4" s="1" t="s">
        <v>170</v>
      </c>
      <c r="N4" s="1" t="s">
        <v>128</v>
      </c>
      <c r="O4" s="1" t="s">
        <v>128</v>
      </c>
      <c r="P4" s="1" t="s">
        <v>128</v>
      </c>
      <c r="Q4" s="1" t="s">
        <v>206</v>
      </c>
      <c r="R4" s="1" t="s">
        <v>247</v>
      </c>
      <c r="U4" s="1" t="s">
        <v>128</v>
      </c>
      <c r="X4" s="1" t="s">
        <v>128</v>
      </c>
      <c r="Y4" s="1" t="s">
        <v>128</v>
      </c>
      <c r="Z4" s="1" t="s">
        <v>128</v>
      </c>
      <c r="AA4" s="1" t="s">
        <v>297</v>
      </c>
      <c r="AB4" s="1" t="s">
        <v>128</v>
      </c>
      <c r="AC4" s="1" t="s">
        <v>128</v>
      </c>
      <c r="AD4" s="1" t="s">
        <v>128</v>
      </c>
      <c r="AV4" s="1" t="s">
        <v>128</v>
      </c>
      <c r="AW4" s="1" t="s">
        <v>331</v>
      </c>
      <c r="AX4" s="1" t="s">
        <v>128</v>
      </c>
      <c r="BC4" s="1" t="s">
        <v>128</v>
      </c>
      <c r="BD4" s="1" t="s">
        <v>128</v>
      </c>
      <c r="BE4" s="1" t="str">
        <f>HYPERLINK("#", "https://www.town.shinonsen.hyogo.jp/page/?mode=detail&amp;page_id=d18c448c446b48022bb5605b6a6d23ca")</f>
        <v>https://www.town.shinonsen.hyogo.jp/page/?mode=detail&amp;page_id=d18c448c446b48022bb5605b6a6d23ca</v>
      </c>
      <c r="BF4" s="1" t="s">
        <v>128</v>
      </c>
    </row>
    <row r="5" spans="1:58" x14ac:dyDescent="0.4">
      <c r="A5" s="1">
        <v>285862</v>
      </c>
      <c r="C5" s="1" t="s">
        <v>6</v>
      </c>
      <c r="D5" s="1" t="s">
        <v>44</v>
      </c>
      <c r="E5" s="1" t="s">
        <v>49</v>
      </c>
      <c r="F5" s="1" t="s">
        <v>90</v>
      </c>
      <c r="G5" s="1" t="s">
        <v>128</v>
      </c>
      <c r="H5" s="1" t="s">
        <v>128</v>
      </c>
      <c r="I5" s="1">
        <v>285862</v>
      </c>
      <c r="K5" s="1" t="s">
        <v>136</v>
      </c>
      <c r="L5" s="1" t="s">
        <v>166</v>
      </c>
      <c r="M5" s="1" t="s">
        <v>171</v>
      </c>
      <c r="N5" s="1" t="s">
        <v>128</v>
      </c>
      <c r="O5" s="1" t="s">
        <v>128</v>
      </c>
      <c r="P5" s="1" t="s">
        <v>128</v>
      </c>
      <c r="Q5" s="1" t="s">
        <v>207</v>
      </c>
      <c r="R5" s="1" t="s">
        <v>248</v>
      </c>
      <c r="U5" s="1" t="s">
        <v>128</v>
      </c>
      <c r="X5" s="1" t="s">
        <v>128</v>
      </c>
      <c r="Y5" s="1" t="s">
        <v>128</v>
      </c>
      <c r="Z5" s="1" t="s">
        <v>128</v>
      </c>
      <c r="AA5" s="1" t="s">
        <v>298</v>
      </c>
      <c r="AB5" s="1" t="s">
        <v>128</v>
      </c>
      <c r="AC5" s="1" t="s">
        <v>128</v>
      </c>
      <c r="AD5" s="1" t="s">
        <v>128</v>
      </c>
      <c r="AV5" s="1" t="s">
        <v>128</v>
      </c>
      <c r="AW5" s="1" t="s">
        <v>332</v>
      </c>
      <c r="AX5" s="1" t="s">
        <v>128</v>
      </c>
      <c r="BC5" s="1" t="s">
        <v>128</v>
      </c>
      <c r="BD5" s="1" t="s">
        <v>128</v>
      </c>
      <c r="BE5" s="1" t="str">
        <f>HYPERLINK("#", "https://www.town.shinonsen.hyogo.jp/page/?mode=detail&amp;page_id=c2988b9309fca7ecc89e86c5a7de23e5")</f>
        <v>https://www.town.shinonsen.hyogo.jp/page/?mode=detail&amp;page_id=c2988b9309fca7ecc89e86c5a7de23e5</v>
      </c>
      <c r="BF5" s="1" t="s">
        <v>128</v>
      </c>
    </row>
    <row r="6" spans="1:58" x14ac:dyDescent="0.4">
      <c r="A6" s="1">
        <v>285862</v>
      </c>
      <c r="C6" s="1" t="s">
        <v>7</v>
      </c>
      <c r="D6" s="1" t="s">
        <v>44</v>
      </c>
      <c r="E6" s="1" t="s">
        <v>50</v>
      </c>
      <c r="F6" s="1" t="s">
        <v>91</v>
      </c>
      <c r="G6" s="1" t="s">
        <v>128</v>
      </c>
      <c r="H6" s="1" t="s">
        <v>128</v>
      </c>
      <c r="I6" s="1">
        <v>285862</v>
      </c>
      <c r="K6" s="1" t="s">
        <v>137</v>
      </c>
      <c r="L6" s="1" t="s">
        <v>166</v>
      </c>
      <c r="M6" s="1" t="s">
        <v>172</v>
      </c>
      <c r="N6" s="1" t="s">
        <v>128</v>
      </c>
      <c r="O6" s="1" t="s">
        <v>128</v>
      </c>
      <c r="P6" s="1" t="s">
        <v>128</v>
      </c>
      <c r="Q6" s="1" t="s">
        <v>208</v>
      </c>
      <c r="R6" s="1" t="s">
        <v>249</v>
      </c>
      <c r="U6" s="1" t="s">
        <v>284</v>
      </c>
      <c r="V6" s="3">
        <v>0.375</v>
      </c>
      <c r="W6" s="3">
        <v>0.70833333333333337</v>
      </c>
      <c r="X6" s="1" t="s">
        <v>128</v>
      </c>
      <c r="Y6" s="1" t="s">
        <v>128</v>
      </c>
      <c r="Z6" s="1" t="s">
        <v>128</v>
      </c>
      <c r="AA6" s="1" t="s">
        <v>297</v>
      </c>
      <c r="AB6" s="1" t="s">
        <v>128</v>
      </c>
      <c r="AC6" s="1" t="s">
        <v>128</v>
      </c>
      <c r="AD6" s="1" t="s">
        <v>128</v>
      </c>
      <c r="AV6" s="1" t="s">
        <v>128</v>
      </c>
      <c r="AW6" s="1" t="s">
        <v>333</v>
      </c>
      <c r="AX6" s="1" t="s">
        <v>128</v>
      </c>
      <c r="BC6" s="1" t="s">
        <v>128</v>
      </c>
      <c r="BD6" s="1" t="s">
        <v>128</v>
      </c>
      <c r="BE6" s="1" t="str">
        <f>HYPERLINK("#", "http://www.sanin-geoparkkan.jp/")</f>
        <v>http://www.sanin-geoparkkan.jp/</v>
      </c>
      <c r="BF6" s="1" t="s">
        <v>361</v>
      </c>
    </row>
    <row r="7" spans="1:58" x14ac:dyDescent="0.4">
      <c r="A7" s="1">
        <v>285862</v>
      </c>
      <c r="C7" s="1" t="s">
        <v>8</v>
      </c>
      <c r="D7" s="1" t="s">
        <v>44</v>
      </c>
      <c r="E7" s="1" t="s">
        <v>51</v>
      </c>
      <c r="F7" s="1" t="s">
        <v>92</v>
      </c>
      <c r="G7" s="1" t="s">
        <v>128</v>
      </c>
      <c r="H7" s="1" t="s">
        <v>128</v>
      </c>
      <c r="I7" s="1">
        <v>285862</v>
      </c>
      <c r="K7" s="1" t="s">
        <v>138</v>
      </c>
      <c r="L7" s="1" t="s">
        <v>166</v>
      </c>
      <c r="M7" s="1" t="s">
        <v>173</v>
      </c>
      <c r="N7" s="1" t="s">
        <v>128</v>
      </c>
      <c r="O7" s="1" t="s">
        <v>128</v>
      </c>
      <c r="P7" s="1" t="s">
        <v>128</v>
      </c>
      <c r="Q7" s="1" t="s">
        <v>209</v>
      </c>
      <c r="R7" s="1" t="s">
        <v>250</v>
      </c>
      <c r="U7" s="1" t="s">
        <v>128</v>
      </c>
      <c r="X7" s="1" t="s">
        <v>128</v>
      </c>
      <c r="Y7" s="1" t="s">
        <v>128</v>
      </c>
      <c r="Z7" s="1" t="s">
        <v>128</v>
      </c>
      <c r="AA7" s="1" t="s">
        <v>297</v>
      </c>
      <c r="AB7" s="1" t="s">
        <v>128</v>
      </c>
      <c r="AC7" s="1" t="s">
        <v>128</v>
      </c>
      <c r="AD7" s="1" t="s">
        <v>128</v>
      </c>
      <c r="AV7" s="1" t="s">
        <v>128</v>
      </c>
      <c r="AW7" s="1" t="s">
        <v>334</v>
      </c>
      <c r="AX7" s="1" t="s">
        <v>128</v>
      </c>
      <c r="BC7" s="1" t="s">
        <v>128</v>
      </c>
      <c r="BD7" s="1" t="s">
        <v>128</v>
      </c>
      <c r="BE7" s="1" t="str">
        <f>HYPERLINK("#", "https://www.refresh.co.jp/")</f>
        <v>https://www.refresh.co.jp/</v>
      </c>
      <c r="BF7" s="1" t="s">
        <v>128</v>
      </c>
    </row>
    <row r="8" spans="1:58" x14ac:dyDescent="0.4">
      <c r="A8" s="1">
        <v>285862</v>
      </c>
      <c r="C8" s="1" t="s">
        <v>9</v>
      </c>
      <c r="D8" s="1" t="s">
        <v>44</v>
      </c>
      <c r="E8" s="1" t="s">
        <v>52</v>
      </c>
      <c r="F8" s="1" t="s">
        <v>93</v>
      </c>
      <c r="G8" s="1" t="s">
        <v>128</v>
      </c>
      <c r="H8" s="1" t="s">
        <v>128</v>
      </c>
      <c r="I8" s="1">
        <v>285862</v>
      </c>
      <c r="K8" s="1" t="s">
        <v>139</v>
      </c>
      <c r="L8" s="1" t="s">
        <v>166</v>
      </c>
      <c r="M8" s="1" t="s">
        <v>174</v>
      </c>
      <c r="N8" s="1" t="s">
        <v>128</v>
      </c>
      <c r="O8" s="1" t="s">
        <v>128</v>
      </c>
      <c r="P8" s="1" t="s">
        <v>128</v>
      </c>
      <c r="Q8" s="1" t="s">
        <v>210</v>
      </c>
      <c r="R8" s="1" t="s">
        <v>251</v>
      </c>
      <c r="U8" s="1" t="s">
        <v>128</v>
      </c>
      <c r="X8" s="1" t="s">
        <v>128</v>
      </c>
      <c r="Y8" s="1" t="s">
        <v>128</v>
      </c>
      <c r="Z8" s="1" t="s">
        <v>128</v>
      </c>
      <c r="AA8" s="1" t="s">
        <v>297</v>
      </c>
      <c r="AB8" s="1" t="s">
        <v>128</v>
      </c>
      <c r="AC8" s="1" t="s">
        <v>128</v>
      </c>
      <c r="AD8" s="1" t="s">
        <v>128</v>
      </c>
      <c r="AV8" s="1" t="s">
        <v>326</v>
      </c>
      <c r="AW8" s="1" t="s">
        <v>335</v>
      </c>
      <c r="AX8" s="1" t="s">
        <v>128</v>
      </c>
      <c r="BC8" s="1" t="s">
        <v>128</v>
      </c>
      <c r="BD8" s="1" t="s">
        <v>128</v>
      </c>
      <c r="BE8" s="1" t="str">
        <f>HYPERLINK("#", "https://www.town.shinonsen.hyogo.jp/page/?mode=detail&amp;page_id=bb177a3dd0c822f392395ebf3ae9776e")</f>
        <v>https://www.town.shinonsen.hyogo.jp/page/?mode=detail&amp;page_id=bb177a3dd0c822f392395ebf3ae9776e</v>
      </c>
      <c r="BF8" s="1" t="s">
        <v>128</v>
      </c>
    </row>
    <row r="9" spans="1:58" x14ac:dyDescent="0.4">
      <c r="A9" s="1">
        <v>285862</v>
      </c>
      <c r="C9" s="1" t="s">
        <v>10</v>
      </c>
      <c r="D9" s="1" t="s">
        <v>44</v>
      </c>
      <c r="E9" s="1" t="s">
        <v>53</v>
      </c>
      <c r="F9" s="1" t="s">
        <v>94</v>
      </c>
      <c r="G9" s="1" t="s">
        <v>128</v>
      </c>
      <c r="H9" s="1" t="s">
        <v>128</v>
      </c>
      <c r="I9" s="1">
        <v>285862</v>
      </c>
      <c r="K9" s="1" t="s">
        <v>140</v>
      </c>
      <c r="L9" s="1" t="s">
        <v>166</v>
      </c>
      <c r="M9" s="1" t="s">
        <v>175</v>
      </c>
      <c r="N9" s="1" t="s">
        <v>128</v>
      </c>
      <c r="O9" s="1" t="s">
        <v>128</v>
      </c>
      <c r="P9" s="1" t="s">
        <v>128</v>
      </c>
      <c r="Q9" s="1" t="s">
        <v>211</v>
      </c>
      <c r="R9" s="1" t="s">
        <v>252</v>
      </c>
      <c r="U9" s="1" t="s">
        <v>284</v>
      </c>
      <c r="V9" s="3">
        <v>0.375</v>
      </c>
      <c r="W9" s="3">
        <v>0.70833333333333337</v>
      </c>
      <c r="X9" s="1" t="s">
        <v>128</v>
      </c>
      <c r="Y9" s="1" t="s">
        <v>128</v>
      </c>
      <c r="Z9" s="1" t="s">
        <v>128</v>
      </c>
      <c r="AA9" s="1" t="s">
        <v>297</v>
      </c>
      <c r="AB9" s="1" t="s">
        <v>128</v>
      </c>
      <c r="AC9" s="1" t="s">
        <v>128</v>
      </c>
      <c r="AD9" s="1" t="s">
        <v>128</v>
      </c>
      <c r="AV9" s="1" t="s">
        <v>128</v>
      </c>
      <c r="AW9" s="1" t="s">
        <v>336</v>
      </c>
      <c r="AX9" s="1" t="s">
        <v>128</v>
      </c>
      <c r="BC9" s="1" t="s">
        <v>128</v>
      </c>
      <c r="BD9" s="1" t="s">
        <v>128</v>
      </c>
      <c r="BE9" s="1" t="str">
        <f>HYPERLINK("#", "https://www.ueyamakogen-eco.net/")</f>
        <v>https://www.ueyamakogen-eco.net/</v>
      </c>
      <c r="BF9" s="1" t="s">
        <v>362</v>
      </c>
    </row>
    <row r="10" spans="1:58" x14ac:dyDescent="0.4">
      <c r="A10" s="1">
        <v>285862</v>
      </c>
      <c r="C10" s="1" t="s">
        <v>11</v>
      </c>
      <c r="D10" s="1" t="s">
        <v>44</v>
      </c>
      <c r="E10" s="1" t="s">
        <v>54</v>
      </c>
      <c r="F10" s="1" t="s">
        <v>95</v>
      </c>
      <c r="G10" s="1" t="s">
        <v>128</v>
      </c>
      <c r="H10" s="1" t="s">
        <v>128</v>
      </c>
      <c r="I10" s="1">
        <v>285862</v>
      </c>
      <c r="K10" s="1" t="s">
        <v>141</v>
      </c>
      <c r="L10" s="1" t="s">
        <v>166</v>
      </c>
      <c r="M10" s="1" t="s">
        <v>176</v>
      </c>
      <c r="N10" s="1" t="s">
        <v>128</v>
      </c>
      <c r="O10" s="1" t="s">
        <v>128</v>
      </c>
      <c r="P10" s="1" t="s">
        <v>128</v>
      </c>
      <c r="Q10" s="1" t="s">
        <v>212</v>
      </c>
      <c r="R10" s="1" t="s">
        <v>253</v>
      </c>
      <c r="U10" s="1" t="s">
        <v>128</v>
      </c>
      <c r="X10" s="1" t="s">
        <v>128</v>
      </c>
      <c r="Y10" s="1" t="s">
        <v>128</v>
      </c>
      <c r="Z10" s="1" t="s">
        <v>128</v>
      </c>
      <c r="AA10" s="1" t="s">
        <v>297</v>
      </c>
      <c r="AB10" s="1" t="s">
        <v>128</v>
      </c>
      <c r="AC10" s="1" t="s">
        <v>128</v>
      </c>
      <c r="AD10" s="1" t="s">
        <v>128</v>
      </c>
      <c r="AV10" s="1" t="s">
        <v>128</v>
      </c>
      <c r="AW10" s="1" t="s">
        <v>337</v>
      </c>
      <c r="AX10" s="1" t="s">
        <v>128</v>
      </c>
      <c r="BC10" s="1" t="s">
        <v>128</v>
      </c>
      <c r="BD10" s="1" t="s">
        <v>128</v>
      </c>
      <c r="BE10" s="1" t="str">
        <f>HYPERLINK("#", "https://www.town.shinonsen.hyogo.jp/page/?mode=detail&amp;page_id=ec0115a8dc966ffac26a521c95fc94ac")</f>
        <v>https://www.town.shinonsen.hyogo.jp/page/?mode=detail&amp;page_id=ec0115a8dc966ffac26a521c95fc94ac</v>
      </c>
      <c r="BF10" s="1" t="s">
        <v>128</v>
      </c>
    </row>
    <row r="11" spans="1:58" x14ac:dyDescent="0.4">
      <c r="A11" s="1">
        <v>285862</v>
      </c>
      <c r="C11" s="1" t="s">
        <v>12</v>
      </c>
      <c r="D11" s="1" t="s">
        <v>44</v>
      </c>
      <c r="E11" s="1" t="s">
        <v>55</v>
      </c>
      <c r="F11" s="1" t="s">
        <v>96</v>
      </c>
      <c r="G11" s="1" t="s">
        <v>128</v>
      </c>
      <c r="H11" s="1" t="s">
        <v>128</v>
      </c>
      <c r="I11" s="1">
        <v>285862</v>
      </c>
      <c r="K11" s="1" t="s">
        <v>142</v>
      </c>
      <c r="L11" s="1" t="s">
        <v>166</v>
      </c>
      <c r="M11" s="1" t="s">
        <v>177</v>
      </c>
      <c r="N11" s="1" t="s">
        <v>128</v>
      </c>
      <c r="O11" s="1" t="s">
        <v>128</v>
      </c>
      <c r="P11" s="1" t="s">
        <v>128</v>
      </c>
      <c r="Q11" s="1" t="s">
        <v>213</v>
      </c>
      <c r="R11" s="1" t="s">
        <v>253</v>
      </c>
      <c r="U11" s="1" t="s">
        <v>283</v>
      </c>
      <c r="V11" s="3">
        <v>0.375</v>
      </c>
      <c r="W11" s="3">
        <v>0.70833333333333337</v>
      </c>
      <c r="X11" s="1" t="s">
        <v>128</v>
      </c>
      <c r="Y11" s="1" t="s">
        <v>128</v>
      </c>
      <c r="Z11" s="1" t="s">
        <v>128</v>
      </c>
      <c r="AA11" s="1" t="s">
        <v>299</v>
      </c>
      <c r="AB11" s="1" t="s">
        <v>128</v>
      </c>
      <c r="AC11" s="1" t="s">
        <v>128</v>
      </c>
      <c r="AD11" s="1" t="s">
        <v>128</v>
      </c>
      <c r="AV11" s="1" t="s">
        <v>128</v>
      </c>
      <c r="AW11" s="1" t="s">
        <v>338</v>
      </c>
      <c r="AX11" s="1" t="s">
        <v>128</v>
      </c>
      <c r="BC11" s="1" t="s">
        <v>128</v>
      </c>
      <c r="BD11" s="1" t="s">
        <v>128</v>
      </c>
      <c r="BE11" s="1" t="str">
        <f>HYPERLINK("#", "https://www.tajimabokujyo.jp/")</f>
        <v>https://www.tajimabokujyo.jp/</v>
      </c>
      <c r="BF11" s="1" t="s">
        <v>363</v>
      </c>
    </row>
    <row r="12" spans="1:58" x14ac:dyDescent="0.4">
      <c r="A12" s="1">
        <v>285862</v>
      </c>
      <c r="C12" s="1" t="s">
        <v>13</v>
      </c>
      <c r="D12" s="1" t="s">
        <v>44</v>
      </c>
      <c r="E12" s="1" t="s">
        <v>56</v>
      </c>
      <c r="F12" s="1" t="s">
        <v>97</v>
      </c>
      <c r="G12" s="1" t="s">
        <v>128</v>
      </c>
      <c r="H12" s="1" t="s">
        <v>128</v>
      </c>
      <c r="I12" s="1">
        <v>285862</v>
      </c>
      <c r="K12" s="1" t="s">
        <v>143</v>
      </c>
      <c r="L12" s="1" t="s">
        <v>166</v>
      </c>
      <c r="M12" s="1" t="s">
        <v>178</v>
      </c>
      <c r="N12" s="1" t="s">
        <v>128</v>
      </c>
      <c r="O12" s="1" t="s">
        <v>128</v>
      </c>
      <c r="P12" s="1" t="s">
        <v>128</v>
      </c>
      <c r="Q12" s="1" t="s">
        <v>214</v>
      </c>
      <c r="R12" s="1" t="s">
        <v>254</v>
      </c>
      <c r="U12" s="1" t="s">
        <v>128</v>
      </c>
      <c r="V12" s="3">
        <v>0.29166666666666669</v>
      </c>
      <c r="W12" s="3">
        <v>0.9375</v>
      </c>
      <c r="X12" s="1" t="s">
        <v>290</v>
      </c>
      <c r="Y12" s="1" t="s">
        <v>128</v>
      </c>
      <c r="Z12" s="1" t="s">
        <v>128</v>
      </c>
      <c r="AA12" s="1" t="s">
        <v>300</v>
      </c>
      <c r="AB12" s="1" t="s">
        <v>128</v>
      </c>
      <c r="AC12" s="1" t="s">
        <v>128</v>
      </c>
      <c r="AD12" s="1" t="s">
        <v>128</v>
      </c>
      <c r="AV12" s="1" t="s">
        <v>128</v>
      </c>
      <c r="AW12" s="1" t="s">
        <v>339</v>
      </c>
      <c r="AX12" s="1" t="s">
        <v>128</v>
      </c>
      <c r="BC12" s="1" t="s">
        <v>128</v>
      </c>
      <c r="BD12" s="1" t="s">
        <v>128</v>
      </c>
      <c r="BE12" s="1" t="str">
        <f>HYPERLINK("#", "https://www.town.shinonsen.hyogo.jp/page/?mode=detail&amp;page_id=e7278b4842a879e1204aa3664eb80b0e")</f>
        <v>https://www.town.shinonsen.hyogo.jp/page/?mode=detail&amp;page_id=e7278b4842a879e1204aa3664eb80b0e</v>
      </c>
      <c r="BF12" s="1" t="s">
        <v>364</v>
      </c>
    </row>
    <row r="13" spans="1:58" x14ac:dyDescent="0.4">
      <c r="A13" s="1">
        <v>285862</v>
      </c>
      <c r="C13" s="1" t="s">
        <v>14</v>
      </c>
      <c r="D13" s="1" t="s">
        <v>44</v>
      </c>
      <c r="E13" s="1" t="s">
        <v>57</v>
      </c>
      <c r="F13" s="1" t="s">
        <v>98</v>
      </c>
      <c r="G13" s="1" t="s">
        <v>128</v>
      </c>
      <c r="H13" s="1" t="s">
        <v>128</v>
      </c>
      <c r="I13" s="1">
        <v>285862</v>
      </c>
      <c r="K13" s="1" t="s">
        <v>144</v>
      </c>
      <c r="L13" s="1" t="s">
        <v>166</v>
      </c>
      <c r="M13" s="1" t="s">
        <v>179</v>
      </c>
      <c r="N13" s="1" t="s">
        <v>128</v>
      </c>
      <c r="O13" s="1" t="s">
        <v>128</v>
      </c>
      <c r="P13" s="1" t="s">
        <v>128</v>
      </c>
      <c r="Q13" s="1" t="s">
        <v>215</v>
      </c>
      <c r="R13" s="1" t="s">
        <v>255</v>
      </c>
      <c r="U13" s="1" t="s">
        <v>285</v>
      </c>
      <c r="V13" s="3">
        <v>0.58333333333333337</v>
      </c>
      <c r="W13" s="3">
        <v>0.83333333333333337</v>
      </c>
      <c r="X13" s="1" t="s">
        <v>128</v>
      </c>
      <c r="Y13" s="1" t="s">
        <v>128</v>
      </c>
      <c r="Z13" s="1" t="s">
        <v>128</v>
      </c>
      <c r="AA13" s="1" t="s">
        <v>300</v>
      </c>
      <c r="AB13" s="1" t="s">
        <v>128</v>
      </c>
      <c r="AC13" s="1" t="s">
        <v>128</v>
      </c>
      <c r="AD13" s="1" t="s">
        <v>128</v>
      </c>
      <c r="AV13" s="1" t="s">
        <v>128</v>
      </c>
      <c r="AW13" s="1" t="s">
        <v>340</v>
      </c>
      <c r="AX13" s="1" t="s">
        <v>128</v>
      </c>
      <c r="BC13" s="1" t="s">
        <v>128</v>
      </c>
      <c r="BD13" s="1" t="s">
        <v>128</v>
      </c>
      <c r="BE13" s="1" t="str">
        <f>HYPERLINK("#", "https://www.town.shinonsen.hyogo.jp/page/?mode=detail&amp;page_id=772b8162f9de6b904b220afba307ed6b")</f>
        <v>https://www.town.shinonsen.hyogo.jp/page/?mode=detail&amp;page_id=772b8162f9de6b904b220afba307ed6b</v>
      </c>
      <c r="BF13" s="1" t="s">
        <v>128</v>
      </c>
    </row>
    <row r="14" spans="1:58" x14ac:dyDescent="0.4">
      <c r="A14" s="1">
        <v>285862</v>
      </c>
      <c r="C14" s="1" t="s">
        <v>15</v>
      </c>
      <c r="D14" s="1" t="s">
        <v>44</v>
      </c>
      <c r="E14" s="1" t="s">
        <v>58</v>
      </c>
      <c r="F14" s="1" t="s">
        <v>99</v>
      </c>
      <c r="G14" s="1" t="s">
        <v>128</v>
      </c>
      <c r="H14" s="1" t="s">
        <v>128</v>
      </c>
      <c r="I14" s="1">
        <v>285862</v>
      </c>
      <c r="K14" s="1" t="s">
        <v>145</v>
      </c>
      <c r="L14" s="1" t="s">
        <v>166</v>
      </c>
      <c r="M14" s="1" t="s">
        <v>180</v>
      </c>
      <c r="N14" s="1" t="s">
        <v>128</v>
      </c>
      <c r="O14" s="1" t="s">
        <v>128</v>
      </c>
      <c r="P14" s="1" t="s">
        <v>128</v>
      </c>
      <c r="Q14" s="1" t="s">
        <v>216</v>
      </c>
      <c r="R14" s="1" t="s">
        <v>256</v>
      </c>
      <c r="U14" s="1" t="s">
        <v>128</v>
      </c>
      <c r="V14" s="3">
        <v>0.375</v>
      </c>
      <c r="W14" s="3">
        <v>0.91666666666666663</v>
      </c>
      <c r="X14" s="1" t="s">
        <v>291</v>
      </c>
      <c r="Y14" s="1" t="s">
        <v>128</v>
      </c>
      <c r="Z14" s="1" t="s">
        <v>128</v>
      </c>
      <c r="AA14" s="1" t="s">
        <v>300</v>
      </c>
      <c r="AB14" s="1" t="s">
        <v>128</v>
      </c>
      <c r="AC14" s="1" t="s">
        <v>128</v>
      </c>
      <c r="AD14" s="1" t="s">
        <v>128</v>
      </c>
      <c r="AV14" s="1" t="s">
        <v>128</v>
      </c>
      <c r="AW14" s="1" t="s">
        <v>341</v>
      </c>
      <c r="AX14" s="1" t="s">
        <v>128</v>
      </c>
      <c r="BC14" s="1" t="s">
        <v>128</v>
      </c>
      <c r="BD14" s="1" t="s">
        <v>128</v>
      </c>
      <c r="BE14" s="1" t="str">
        <f>HYPERLINK("#", "https://7kama.jp/")</f>
        <v>https://7kama.jp/</v>
      </c>
      <c r="BF14" s="1" t="s">
        <v>362</v>
      </c>
    </row>
    <row r="15" spans="1:58" x14ac:dyDescent="0.4">
      <c r="A15" s="1">
        <v>285862</v>
      </c>
      <c r="C15" s="1" t="s">
        <v>16</v>
      </c>
      <c r="D15" s="1" t="s">
        <v>44</v>
      </c>
      <c r="E15" s="1" t="s">
        <v>59</v>
      </c>
      <c r="F15" s="1" t="s">
        <v>100</v>
      </c>
      <c r="G15" s="1" t="s">
        <v>128</v>
      </c>
      <c r="H15" s="1" t="s">
        <v>128</v>
      </c>
      <c r="I15" s="1">
        <v>285862</v>
      </c>
      <c r="K15" s="1" t="s">
        <v>146</v>
      </c>
      <c r="L15" s="1" t="s">
        <v>166</v>
      </c>
      <c r="M15" s="1" t="s">
        <v>181</v>
      </c>
      <c r="N15" s="1" t="s">
        <v>128</v>
      </c>
      <c r="O15" s="1" t="s">
        <v>128</v>
      </c>
      <c r="P15" s="1" t="s">
        <v>128</v>
      </c>
      <c r="Q15" s="1" t="s">
        <v>217</v>
      </c>
      <c r="R15" s="1" t="s">
        <v>257</v>
      </c>
      <c r="U15" s="1" t="s">
        <v>283</v>
      </c>
      <c r="V15" s="3">
        <v>0.41666666666666669</v>
      </c>
      <c r="W15" s="3">
        <v>0.79166666666666663</v>
      </c>
      <c r="X15" s="1" t="s">
        <v>128</v>
      </c>
      <c r="Y15" s="1" t="s">
        <v>128</v>
      </c>
      <c r="Z15" s="1" t="s">
        <v>128</v>
      </c>
      <c r="AA15" s="1" t="s">
        <v>300</v>
      </c>
      <c r="AB15" s="1" t="s">
        <v>128</v>
      </c>
      <c r="AC15" s="1" t="s">
        <v>128</v>
      </c>
      <c r="AD15" s="1" t="s">
        <v>128</v>
      </c>
      <c r="AV15" s="1" t="s">
        <v>128</v>
      </c>
      <c r="AW15" s="1" t="s">
        <v>342</v>
      </c>
      <c r="AX15" s="1" t="s">
        <v>128</v>
      </c>
      <c r="BC15" s="1" t="s">
        <v>128</v>
      </c>
      <c r="BD15" s="1" t="s">
        <v>128</v>
      </c>
      <c r="BE15" s="1" t="str">
        <f>HYPERLINK("#", "https://www.refresh.co.jp/")</f>
        <v>https://www.refresh.co.jp/</v>
      </c>
      <c r="BF15" s="1" t="s">
        <v>365</v>
      </c>
    </row>
    <row r="16" spans="1:58" x14ac:dyDescent="0.4">
      <c r="A16" s="1">
        <v>285862</v>
      </c>
      <c r="C16" s="1" t="s">
        <v>17</v>
      </c>
      <c r="D16" s="1" t="s">
        <v>44</v>
      </c>
      <c r="E16" s="1" t="s">
        <v>60</v>
      </c>
      <c r="F16" s="1" t="s">
        <v>101</v>
      </c>
      <c r="G16" s="1" t="s">
        <v>128</v>
      </c>
      <c r="H16" s="1" t="s">
        <v>128</v>
      </c>
      <c r="I16" s="1">
        <v>285862</v>
      </c>
      <c r="K16" s="1" t="s">
        <v>147</v>
      </c>
      <c r="L16" s="1" t="s">
        <v>166</v>
      </c>
      <c r="M16" s="1" t="s">
        <v>182</v>
      </c>
      <c r="N16" s="1" t="s">
        <v>128</v>
      </c>
      <c r="O16" s="1" t="s">
        <v>128</v>
      </c>
      <c r="P16" s="1" t="s">
        <v>128</v>
      </c>
      <c r="Q16" s="1" t="s">
        <v>218</v>
      </c>
      <c r="R16" s="1" t="s">
        <v>258</v>
      </c>
      <c r="U16" s="1" t="s">
        <v>283</v>
      </c>
      <c r="V16" s="3">
        <v>0.41666666666666669</v>
      </c>
      <c r="W16" s="3">
        <v>0.91666666666666663</v>
      </c>
      <c r="X16" s="1" t="s">
        <v>128</v>
      </c>
      <c r="Y16" s="1" t="s">
        <v>128</v>
      </c>
      <c r="Z16" s="1" t="s">
        <v>128</v>
      </c>
      <c r="AA16" s="1" t="s">
        <v>300</v>
      </c>
      <c r="AB16" s="1" t="s">
        <v>128</v>
      </c>
      <c r="AC16" s="1" t="s">
        <v>128</v>
      </c>
      <c r="AD16" s="1" t="s">
        <v>128</v>
      </c>
      <c r="AV16" s="1" t="s">
        <v>128</v>
      </c>
      <c r="AW16" s="1" t="s">
        <v>343</v>
      </c>
      <c r="AX16" s="1" t="s">
        <v>128</v>
      </c>
      <c r="BC16" s="1" t="s">
        <v>128</v>
      </c>
      <c r="BD16" s="1" t="s">
        <v>128</v>
      </c>
      <c r="BE16" s="1" t="str">
        <f>HYPERLINK("#", "https://www.town.shinonsen.hyogo.jp/page/?mode=detail&amp;page_id=2229fa7578f92aca7a8800bf1df7e3b7")</f>
        <v>https://www.town.shinonsen.hyogo.jp/page/?mode=detail&amp;page_id=2229fa7578f92aca7a8800bf1df7e3b7</v>
      </c>
      <c r="BF16" s="1" t="s">
        <v>366</v>
      </c>
    </row>
    <row r="17" spans="1:58" x14ac:dyDescent="0.4">
      <c r="A17" s="1">
        <v>285862</v>
      </c>
      <c r="C17" s="1" t="s">
        <v>18</v>
      </c>
      <c r="D17" s="1" t="s">
        <v>44</v>
      </c>
      <c r="E17" s="1" t="s">
        <v>61</v>
      </c>
      <c r="F17" s="1" t="s">
        <v>102</v>
      </c>
      <c r="G17" s="1" t="s">
        <v>128</v>
      </c>
      <c r="H17" s="1" t="s">
        <v>128</v>
      </c>
      <c r="I17" s="1">
        <v>285862</v>
      </c>
      <c r="K17" s="1" t="s">
        <v>148</v>
      </c>
      <c r="L17" s="1" t="s">
        <v>166</v>
      </c>
      <c r="M17" s="1" t="s">
        <v>183</v>
      </c>
      <c r="N17" s="1" t="s">
        <v>128</v>
      </c>
      <c r="O17" s="1" t="s">
        <v>128</v>
      </c>
      <c r="P17" s="1" t="s">
        <v>128</v>
      </c>
      <c r="Q17" s="1" t="s">
        <v>219</v>
      </c>
      <c r="R17" s="1" t="s">
        <v>259</v>
      </c>
      <c r="U17" s="1" t="s">
        <v>128</v>
      </c>
      <c r="X17" s="1" t="s">
        <v>128</v>
      </c>
      <c r="Y17" s="1" t="s">
        <v>128</v>
      </c>
      <c r="Z17" s="1" t="s">
        <v>128</v>
      </c>
      <c r="AA17" s="1" t="s">
        <v>300</v>
      </c>
      <c r="AB17" s="1" t="s">
        <v>128</v>
      </c>
      <c r="AC17" s="1" t="s">
        <v>128</v>
      </c>
      <c r="AD17" s="1" t="s">
        <v>128</v>
      </c>
      <c r="AV17" s="1" t="s">
        <v>128</v>
      </c>
      <c r="AW17" s="1" t="s">
        <v>344</v>
      </c>
      <c r="AX17" s="1" t="s">
        <v>128</v>
      </c>
      <c r="BC17" s="1" t="s">
        <v>128</v>
      </c>
      <c r="BD17" s="1" t="s">
        <v>128</v>
      </c>
      <c r="BE17" s="1" t="str">
        <f>HYPERLINK("#", "https://www.town.shinonsen.hyogo.jp/page/?mode=detail&amp;page_id=4b5726819318fa6dd1b0dddc0a44b763")</f>
        <v>https://www.town.shinonsen.hyogo.jp/page/?mode=detail&amp;page_id=4b5726819318fa6dd1b0dddc0a44b763</v>
      </c>
      <c r="BF17" s="1" t="s">
        <v>128</v>
      </c>
    </row>
    <row r="18" spans="1:58" x14ac:dyDescent="0.4">
      <c r="A18" s="1">
        <v>285862</v>
      </c>
      <c r="C18" s="1" t="s">
        <v>19</v>
      </c>
      <c r="D18" s="1" t="s">
        <v>44</v>
      </c>
      <c r="E18" s="1" t="s">
        <v>62</v>
      </c>
      <c r="F18" s="1" t="s">
        <v>103</v>
      </c>
      <c r="G18" s="1" t="s">
        <v>128</v>
      </c>
      <c r="H18" s="1" t="s">
        <v>128</v>
      </c>
      <c r="I18" s="1">
        <v>285862</v>
      </c>
      <c r="K18" s="1" t="s">
        <v>138</v>
      </c>
      <c r="L18" s="1" t="s">
        <v>166</v>
      </c>
      <c r="M18" s="1" t="s">
        <v>173</v>
      </c>
      <c r="N18" s="1" t="s">
        <v>128</v>
      </c>
      <c r="O18" s="1" t="s">
        <v>128</v>
      </c>
      <c r="P18" s="1" t="s">
        <v>128</v>
      </c>
      <c r="Q18" s="1" t="s">
        <v>220</v>
      </c>
      <c r="R18" s="1" t="s">
        <v>260</v>
      </c>
      <c r="U18" s="1" t="s">
        <v>128</v>
      </c>
      <c r="X18" s="1" t="s">
        <v>128</v>
      </c>
      <c r="Y18" s="1" t="s">
        <v>128</v>
      </c>
      <c r="Z18" s="1" t="s">
        <v>128</v>
      </c>
      <c r="AA18" s="1" t="s">
        <v>300</v>
      </c>
      <c r="AB18" s="1" t="s">
        <v>128</v>
      </c>
      <c r="AC18" s="1" t="s">
        <v>128</v>
      </c>
      <c r="AD18" s="1" t="s">
        <v>128</v>
      </c>
      <c r="AV18" s="1" t="s">
        <v>128</v>
      </c>
      <c r="AW18" s="1" t="s">
        <v>334</v>
      </c>
      <c r="AX18" s="1" t="s">
        <v>128</v>
      </c>
      <c r="BC18" s="1" t="s">
        <v>128</v>
      </c>
      <c r="BD18" s="1" t="s">
        <v>128</v>
      </c>
      <c r="BE18" s="1" t="str">
        <f>HYPERLINK("#", "https://www.town.shinonsen.hyogo.jp/page/?mode=detail&amp;page_id=5fdc7f466b7e0bfe099c139b7edb0805")</f>
        <v>https://www.town.shinonsen.hyogo.jp/page/?mode=detail&amp;page_id=5fdc7f466b7e0bfe099c139b7edb0805</v>
      </c>
      <c r="BF18" s="1" t="s">
        <v>128</v>
      </c>
    </row>
    <row r="19" spans="1:58" x14ac:dyDescent="0.4">
      <c r="A19" s="1">
        <v>285862</v>
      </c>
      <c r="C19" s="1" t="s">
        <v>20</v>
      </c>
      <c r="D19" s="1" t="s">
        <v>44</v>
      </c>
      <c r="E19" s="1" t="s">
        <v>63</v>
      </c>
      <c r="F19" s="1" t="s">
        <v>104</v>
      </c>
      <c r="G19" s="1" t="s">
        <v>128</v>
      </c>
      <c r="H19" s="1" t="s">
        <v>128</v>
      </c>
      <c r="I19" s="1">
        <v>285862</v>
      </c>
      <c r="K19" s="1" t="s">
        <v>149</v>
      </c>
      <c r="L19" s="1" t="s">
        <v>166</v>
      </c>
      <c r="M19" s="1" t="s">
        <v>184</v>
      </c>
      <c r="N19" s="1" t="s">
        <v>128</v>
      </c>
      <c r="O19" s="1" t="s">
        <v>128</v>
      </c>
      <c r="P19" s="1" t="s">
        <v>128</v>
      </c>
      <c r="Q19" s="1" t="s">
        <v>221</v>
      </c>
      <c r="R19" s="1" t="s">
        <v>261</v>
      </c>
      <c r="U19" s="1" t="s">
        <v>128</v>
      </c>
      <c r="X19" s="1" t="s">
        <v>128</v>
      </c>
      <c r="Y19" s="1" t="s">
        <v>128</v>
      </c>
      <c r="Z19" s="1" t="s">
        <v>128</v>
      </c>
      <c r="AA19" s="1" t="s">
        <v>300</v>
      </c>
      <c r="AB19" s="1" t="s">
        <v>128</v>
      </c>
      <c r="AC19" s="1" t="s">
        <v>128</v>
      </c>
      <c r="AD19" s="1" t="s">
        <v>128</v>
      </c>
      <c r="AV19" s="1" t="s">
        <v>128</v>
      </c>
      <c r="AW19" s="1" t="s">
        <v>337</v>
      </c>
      <c r="AX19" s="1" t="s">
        <v>128</v>
      </c>
      <c r="BC19" s="1" t="s">
        <v>128</v>
      </c>
      <c r="BD19" s="1" t="s">
        <v>128</v>
      </c>
      <c r="BE19" s="1" t="str">
        <f>HYPERLINK("#", "https://www.refresh.co.jp/")</f>
        <v>https://www.refresh.co.jp/</v>
      </c>
      <c r="BF19" s="1" t="s">
        <v>128</v>
      </c>
    </row>
    <row r="20" spans="1:58" x14ac:dyDescent="0.4">
      <c r="A20" s="1">
        <v>285862</v>
      </c>
      <c r="C20" s="1" t="s">
        <v>21</v>
      </c>
      <c r="D20" s="1" t="s">
        <v>44</v>
      </c>
      <c r="E20" s="1" t="s">
        <v>64</v>
      </c>
      <c r="F20" s="1" t="s">
        <v>105</v>
      </c>
      <c r="G20" s="1" t="s">
        <v>128</v>
      </c>
      <c r="H20" s="1" t="s">
        <v>128</v>
      </c>
      <c r="I20" s="1">
        <v>285862</v>
      </c>
      <c r="K20" s="1" t="s">
        <v>150</v>
      </c>
      <c r="L20" s="1" t="s">
        <v>166</v>
      </c>
      <c r="M20" s="1" t="s">
        <v>185</v>
      </c>
      <c r="N20" s="1" t="s">
        <v>128</v>
      </c>
      <c r="O20" s="1" t="s">
        <v>128</v>
      </c>
      <c r="P20" s="1" t="s">
        <v>128</v>
      </c>
      <c r="Q20" s="1" t="s">
        <v>222</v>
      </c>
      <c r="R20" s="1" t="s">
        <v>261</v>
      </c>
      <c r="U20" s="1" t="s">
        <v>128</v>
      </c>
      <c r="X20" s="1" t="s">
        <v>128</v>
      </c>
      <c r="Y20" s="1" t="s">
        <v>128</v>
      </c>
      <c r="Z20" s="1" t="s">
        <v>128</v>
      </c>
      <c r="AA20" s="1" t="s">
        <v>300</v>
      </c>
      <c r="AB20" s="1" t="s">
        <v>128</v>
      </c>
      <c r="AC20" s="1" t="s">
        <v>128</v>
      </c>
      <c r="AD20" s="1" t="s">
        <v>128</v>
      </c>
      <c r="AV20" s="1" t="s">
        <v>368</v>
      </c>
      <c r="AW20" s="1" t="s">
        <v>339</v>
      </c>
      <c r="AX20" s="1" t="s">
        <v>128</v>
      </c>
      <c r="BC20" s="1" t="s">
        <v>128</v>
      </c>
      <c r="BD20" s="1" t="s">
        <v>128</v>
      </c>
      <c r="BE20" s="1" t="str">
        <f>HYPERLINK("#", "https://www.town.shinonsen.hyogo.jp/page/index.php?mode=detail&amp;page_id=315154c739d92c349f252f35469bcbba")</f>
        <v>https://www.town.shinonsen.hyogo.jp/page/index.php?mode=detail&amp;page_id=315154c739d92c349f252f35469bcbba</v>
      </c>
      <c r="BF20" s="1" t="s">
        <v>128</v>
      </c>
    </row>
    <row r="21" spans="1:58" x14ac:dyDescent="0.4">
      <c r="A21" s="1">
        <v>285862</v>
      </c>
      <c r="C21" s="1" t="s">
        <v>22</v>
      </c>
      <c r="D21" s="1" t="s">
        <v>44</v>
      </c>
      <c r="E21" s="1" t="s">
        <v>65</v>
      </c>
      <c r="F21" s="1" t="s">
        <v>106</v>
      </c>
      <c r="G21" s="1" t="s">
        <v>128</v>
      </c>
      <c r="H21" s="1" t="s">
        <v>128</v>
      </c>
      <c r="I21" s="1">
        <v>285862</v>
      </c>
      <c r="K21" s="1" t="s">
        <v>151</v>
      </c>
      <c r="L21" s="1" t="s">
        <v>166</v>
      </c>
      <c r="M21" s="1" t="s">
        <v>186</v>
      </c>
      <c r="N21" s="1" t="s">
        <v>128</v>
      </c>
      <c r="O21" s="1" t="s">
        <v>128</v>
      </c>
      <c r="P21" s="1" t="s">
        <v>128</v>
      </c>
      <c r="Q21" s="1" t="s">
        <v>223</v>
      </c>
      <c r="R21" s="1" t="s">
        <v>262</v>
      </c>
      <c r="U21" s="1" t="s">
        <v>128</v>
      </c>
      <c r="X21" s="1" t="s">
        <v>128</v>
      </c>
      <c r="Y21" s="1" t="s">
        <v>128</v>
      </c>
      <c r="Z21" s="1" t="s">
        <v>128</v>
      </c>
      <c r="AA21" s="1" t="s">
        <v>300</v>
      </c>
      <c r="AB21" s="1" t="s">
        <v>128</v>
      </c>
      <c r="AC21" s="1" t="s">
        <v>128</v>
      </c>
      <c r="AD21" s="1" t="s">
        <v>128</v>
      </c>
      <c r="AV21" s="1" t="s">
        <v>128</v>
      </c>
      <c r="AW21" s="1" t="s">
        <v>344</v>
      </c>
      <c r="AX21" s="1" t="s">
        <v>128</v>
      </c>
      <c r="BC21" s="1" t="s">
        <v>128</v>
      </c>
      <c r="BD21" s="1" t="s">
        <v>128</v>
      </c>
      <c r="BE21" s="1" t="str">
        <f>HYPERLINK("#", "https://www.town.shinonsen.hyogo.jp/page/?mode=detail&amp;page_id=2229fa7578f92aca7a8800bf1df7e3b7")</f>
        <v>https://www.town.shinonsen.hyogo.jp/page/?mode=detail&amp;page_id=2229fa7578f92aca7a8800bf1df7e3b7</v>
      </c>
      <c r="BF21" s="1" t="s">
        <v>128</v>
      </c>
    </row>
    <row r="22" spans="1:58" x14ac:dyDescent="0.4">
      <c r="A22" s="1">
        <v>285862</v>
      </c>
      <c r="C22" s="1" t="s">
        <v>23</v>
      </c>
      <c r="D22" s="1" t="s">
        <v>44</v>
      </c>
      <c r="E22" s="1" t="s">
        <v>66</v>
      </c>
      <c r="F22" s="1" t="s">
        <v>107</v>
      </c>
      <c r="G22" s="1" t="s">
        <v>128</v>
      </c>
      <c r="H22" s="1" t="s">
        <v>128</v>
      </c>
      <c r="I22" s="1">
        <v>285862</v>
      </c>
      <c r="K22" s="1" t="s">
        <v>152</v>
      </c>
      <c r="L22" s="1" t="s">
        <v>166</v>
      </c>
      <c r="M22" s="1" t="s">
        <v>187</v>
      </c>
      <c r="N22" s="1" t="s">
        <v>128</v>
      </c>
      <c r="O22" s="1" t="s">
        <v>128</v>
      </c>
      <c r="P22" s="1" t="s">
        <v>128</v>
      </c>
      <c r="Q22" s="1" t="s">
        <v>224</v>
      </c>
      <c r="R22" s="1" t="s">
        <v>263</v>
      </c>
      <c r="U22" s="1" t="s">
        <v>128</v>
      </c>
      <c r="X22" s="1" t="s">
        <v>128</v>
      </c>
      <c r="Y22" s="1" t="s">
        <v>128</v>
      </c>
      <c r="Z22" s="1" t="s">
        <v>128</v>
      </c>
      <c r="AA22" s="1" t="s">
        <v>301</v>
      </c>
      <c r="AB22" s="1" t="s">
        <v>128</v>
      </c>
      <c r="AC22" s="1" t="s">
        <v>128</v>
      </c>
      <c r="AD22" s="1" t="s">
        <v>128</v>
      </c>
      <c r="AV22" s="1" t="s">
        <v>128</v>
      </c>
      <c r="AW22" s="1" t="s">
        <v>344</v>
      </c>
      <c r="AX22" s="1" t="s">
        <v>128</v>
      </c>
      <c r="BC22" s="1" t="s">
        <v>128</v>
      </c>
      <c r="BD22" s="1" t="s">
        <v>128</v>
      </c>
      <c r="BE22" s="1" t="str">
        <f>HYPERLINK("#", "https://www.town.shinonsen.hyogo.jp/page/?mode=detail&amp;page_id=e48b34917dd29ad913ea579d428f0677")</f>
        <v>https://www.town.shinonsen.hyogo.jp/page/?mode=detail&amp;page_id=e48b34917dd29ad913ea579d428f0677</v>
      </c>
      <c r="BF22" s="1" t="s">
        <v>128</v>
      </c>
    </row>
    <row r="23" spans="1:58" x14ac:dyDescent="0.4">
      <c r="A23" s="1">
        <v>285862</v>
      </c>
      <c r="C23" s="1" t="s">
        <v>24</v>
      </c>
      <c r="D23" s="1" t="s">
        <v>44</v>
      </c>
      <c r="E23" s="1" t="s">
        <v>67</v>
      </c>
      <c r="F23" s="1" t="s">
        <v>108</v>
      </c>
      <c r="G23" s="1" t="s">
        <v>128</v>
      </c>
      <c r="H23" s="1" t="s">
        <v>128</v>
      </c>
      <c r="I23" s="1">
        <v>285862</v>
      </c>
      <c r="K23" s="1" t="s">
        <v>153</v>
      </c>
      <c r="L23" s="1" t="s">
        <v>166</v>
      </c>
      <c r="M23" s="1" t="s">
        <v>188</v>
      </c>
      <c r="N23" s="1" t="s">
        <v>128</v>
      </c>
      <c r="O23" s="1" t="s">
        <v>128</v>
      </c>
      <c r="P23" s="1" t="s">
        <v>128</v>
      </c>
      <c r="Q23" s="1" t="s">
        <v>225</v>
      </c>
      <c r="R23" s="1" t="s">
        <v>248</v>
      </c>
      <c r="U23" s="1" t="s">
        <v>128</v>
      </c>
      <c r="X23" s="1" t="s">
        <v>128</v>
      </c>
      <c r="Y23" s="1" t="s">
        <v>128</v>
      </c>
      <c r="Z23" s="1" t="s">
        <v>128</v>
      </c>
      <c r="AA23" s="1" t="s">
        <v>301</v>
      </c>
      <c r="AB23" s="1" t="s">
        <v>128</v>
      </c>
      <c r="AC23" s="1" t="s">
        <v>128</v>
      </c>
      <c r="AD23" s="1" t="s">
        <v>128</v>
      </c>
      <c r="AV23" s="1" t="s">
        <v>128</v>
      </c>
      <c r="AW23" s="1" t="s">
        <v>345</v>
      </c>
      <c r="AX23" s="1" t="s">
        <v>128</v>
      </c>
      <c r="BC23" s="1" t="s">
        <v>128</v>
      </c>
      <c r="BD23" s="1" t="s">
        <v>128</v>
      </c>
      <c r="BE23" s="1" t="str">
        <f>HYPERLINK("#", "https://www.town.shinonsen.hyogo.jp/page/?mode=detail&amp;page_id=45d598ecfb82837f2633421c9d564239")</f>
        <v>https://www.town.shinonsen.hyogo.jp/page/?mode=detail&amp;page_id=45d598ecfb82837f2633421c9d564239</v>
      </c>
      <c r="BF23" s="1" t="s">
        <v>362</v>
      </c>
    </row>
    <row r="24" spans="1:58" x14ac:dyDescent="0.4">
      <c r="A24" s="1">
        <v>285862</v>
      </c>
      <c r="C24" s="1" t="s">
        <v>25</v>
      </c>
      <c r="D24" s="1" t="s">
        <v>44</v>
      </c>
      <c r="E24" s="1" t="s">
        <v>68</v>
      </c>
      <c r="F24" s="1" t="s">
        <v>109</v>
      </c>
      <c r="G24" s="1" t="s">
        <v>128</v>
      </c>
      <c r="H24" s="1" t="s">
        <v>128</v>
      </c>
      <c r="I24" s="1">
        <v>285862</v>
      </c>
      <c r="K24" s="1" t="s">
        <v>154</v>
      </c>
      <c r="L24" s="1" t="s">
        <v>166</v>
      </c>
      <c r="M24" s="1" t="s">
        <v>189</v>
      </c>
      <c r="N24" s="1" t="s">
        <v>128</v>
      </c>
      <c r="O24" s="1" t="s">
        <v>128</v>
      </c>
      <c r="P24" s="1" t="s">
        <v>128</v>
      </c>
      <c r="Q24" s="1" t="s">
        <v>226</v>
      </c>
      <c r="R24" s="1" t="s">
        <v>264</v>
      </c>
      <c r="U24" s="1" t="s">
        <v>128</v>
      </c>
      <c r="X24" s="1" t="s">
        <v>128</v>
      </c>
      <c r="Y24" s="1" t="s">
        <v>128</v>
      </c>
      <c r="Z24" s="1" t="s">
        <v>128</v>
      </c>
      <c r="AA24" s="1" t="s">
        <v>301</v>
      </c>
      <c r="AB24" s="1" t="s">
        <v>128</v>
      </c>
      <c r="AC24" s="1" t="s">
        <v>128</v>
      </c>
      <c r="AD24" s="1" t="s">
        <v>128</v>
      </c>
      <c r="AV24" s="1" t="s">
        <v>128</v>
      </c>
      <c r="AW24" s="1" t="s">
        <v>337</v>
      </c>
      <c r="AX24" s="1" t="s">
        <v>128</v>
      </c>
      <c r="BC24" s="1" t="s">
        <v>128</v>
      </c>
      <c r="BD24" s="1" t="s">
        <v>128</v>
      </c>
      <c r="BE24" s="1" t="str">
        <f>HYPERLINK("#", "https://www.town.shinonsen.hyogo.jp/page/?mode=detail&amp;page_id=04eaf5c2708ee1cd38711b922485a515")</f>
        <v>https://www.town.shinonsen.hyogo.jp/page/?mode=detail&amp;page_id=04eaf5c2708ee1cd38711b922485a515</v>
      </c>
      <c r="BF24" s="1" t="s">
        <v>128</v>
      </c>
    </row>
    <row r="25" spans="1:58" x14ac:dyDescent="0.4">
      <c r="A25" s="1">
        <v>285862</v>
      </c>
      <c r="C25" s="1" t="s">
        <v>26</v>
      </c>
      <c r="D25" s="1" t="s">
        <v>44</v>
      </c>
      <c r="E25" s="1" t="s">
        <v>69</v>
      </c>
      <c r="F25" s="1" t="s">
        <v>110</v>
      </c>
      <c r="G25" s="1" t="s">
        <v>128</v>
      </c>
      <c r="H25" s="1" t="s">
        <v>128</v>
      </c>
      <c r="I25" s="1">
        <v>285862</v>
      </c>
      <c r="K25" s="1" t="s">
        <v>155</v>
      </c>
      <c r="L25" s="1" t="s">
        <v>166</v>
      </c>
      <c r="M25" s="1" t="s">
        <v>190</v>
      </c>
      <c r="N25" s="1" t="s">
        <v>128</v>
      </c>
      <c r="O25" s="1" t="s">
        <v>128</v>
      </c>
      <c r="P25" s="1" t="s">
        <v>128</v>
      </c>
      <c r="Q25" s="1" t="s">
        <v>227</v>
      </c>
      <c r="R25" s="1" t="s">
        <v>265</v>
      </c>
      <c r="U25" s="1" t="s">
        <v>128</v>
      </c>
      <c r="X25" s="1" t="s">
        <v>128</v>
      </c>
      <c r="Y25" s="1" t="s">
        <v>128</v>
      </c>
      <c r="Z25" s="1" t="s">
        <v>128</v>
      </c>
      <c r="AA25" s="1" t="s">
        <v>301</v>
      </c>
      <c r="AB25" s="1" t="s">
        <v>128</v>
      </c>
      <c r="AC25" s="1" t="s">
        <v>128</v>
      </c>
      <c r="AD25" s="1" t="s">
        <v>128</v>
      </c>
      <c r="AV25" s="1" t="s">
        <v>128</v>
      </c>
      <c r="AW25" s="1" t="s">
        <v>345</v>
      </c>
      <c r="AX25" s="1" t="s">
        <v>128</v>
      </c>
      <c r="BC25" s="1" t="s">
        <v>128</v>
      </c>
      <c r="BD25" s="1" t="s">
        <v>128</v>
      </c>
      <c r="BE25" s="1" t="str">
        <f>HYPERLINK("#", "https://www.town.shinonsen.hyogo.jp/page/?mode=detail&amp;page_id=c23ddeaaf1333694537f66905dd3a900")</f>
        <v>https://www.town.shinonsen.hyogo.jp/page/?mode=detail&amp;page_id=c23ddeaaf1333694537f66905dd3a900</v>
      </c>
      <c r="BF25" s="1" t="s">
        <v>362</v>
      </c>
    </row>
    <row r="26" spans="1:58" x14ac:dyDescent="0.4">
      <c r="A26" s="1">
        <v>285862</v>
      </c>
      <c r="C26" s="1" t="s">
        <v>27</v>
      </c>
      <c r="D26" s="1" t="s">
        <v>44</v>
      </c>
      <c r="E26" s="1" t="s">
        <v>70</v>
      </c>
      <c r="F26" s="1" t="s">
        <v>111</v>
      </c>
      <c r="G26" s="1" t="s">
        <v>128</v>
      </c>
      <c r="H26" s="1" t="s">
        <v>128</v>
      </c>
      <c r="I26" s="1">
        <v>285862</v>
      </c>
      <c r="K26" s="1" t="s">
        <v>152</v>
      </c>
      <c r="L26" s="1" t="s">
        <v>166</v>
      </c>
      <c r="M26" s="1" t="s">
        <v>187</v>
      </c>
      <c r="N26" s="1" t="s">
        <v>128</v>
      </c>
      <c r="O26" s="1" t="s">
        <v>128</v>
      </c>
      <c r="P26" s="1" t="s">
        <v>128</v>
      </c>
      <c r="Q26" s="1" t="s">
        <v>228</v>
      </c>
      <c r="R26" s="1" t="s">
        <v>266</v>
      </c>
      <c r="U26" s="1" t="s">
        <v>128</v>
      </c>
      <c r="X26" s="1" t="s">
        <v>128</v>
      </c>
      <c r="Y26" s="1" t="s">
        <v>128</v>
      </c>
      <c r="Z26" s="1" t="s">
        <v>128</v>
      </c>
      <c r="AA26" s="1" t="s">
        <v>301</v>
      </c>
      <c r="AB26" s="1" t="s">
        <v>128</v>
      </c>
      <c r="AC26" s="1" t="s">
        <v>128</v>
      </c>
      <c r="AD26" s="1" t="s">
        <v>128</v>
      </c>
      <c r="AV26" s="1" t="s">
        <v>128</v>
      </c>
      <c r="AW26" s="1" t="s">
        <v>344</v>
      </c>
      <c r="AX26" s="1" t="s">
        <v>128</v>
      </c>
      <c r="BC26" s="1" t="s">
        <v>128</v>
      </c>
      <c r="BD26" s="1" t="s">
        <v>128</v>
      </c>
      <c r="BE26" s="1" t="str">
        <f>HYPERLINK("#", "https://www.town.shinonsen.hyogo.jp/page/?mode=detail&amp;page_id=b1358ee6968bc87f30f6c828feeaf4ef")</f>
        <v>https://www.town.shinonsen.hyogo.jp/page/?mode=detail&amp;page_id=b1358ee6968bc87f30f6c828feeaf4ef</v>
      </c>
      <c r="BF26" s="1" t="s">
        <v>128</v>
      </c>
    </row>
    <row r="27" spans="1:58" x14ac:dyDescent="0.4">
      <c r="A27" s="1">
        <v>285862</v>
      </c>
      <c r="C27" s="1" t="s">
        <v>28</v>
      </c>
      <c r="D27" s="1" t="s">
        <v>44</v>
      </c>
      <c r="E27" s="1" t="s">
        <v>71</v>
      </c>
      <c r="F27" s="1" t="s">
        <v>112</v>
      </c>
      <c r="G27" s="1" t="s">
        <v>128</v>
      </c>
      <c r="H27" s="1" t="s">
        <v>128</v>
      </c>
      <c r="I27" s="1">
        <v>285862</v>
      </c>
      <c r="K27" s="1" t="s">
        <v>156</v>
      </c>
      <c r="L27" s="1" t="s">
        <v>166</v>
      </c>
      <c r="M27" s="1" t="s">
        <v>191</v>
      </c>
      <c r="N27" s="1" t="s">
        <v>128</v>
      </c>
      <c r="O27" s="1" t="s">
        <v>128</v>
      </c>
      <c r="P27" s="1" t="s">
        <v>128</v>
      </c>
      <c r="Q27" s="1" t="s">
        <v>229</v>
      </c>
      <c r="R27" s="1" t="s">
        <v>267</v>
      </c>
      <c r="U27" s="1" t="s">
        <v>128</v>
      </c>
      <c r="X27" s="1" t="s">
        <v>128</v>
      </c>
      <c r="Y27" s="1" t="s">
        <v>128</v>
      </c>
      <c r="Z27" s="1" t="s">
        <v>128</v>
      </c>
      <c r="AA27" s="1" t="s">
        <v>301</v>
      </c>
      <c r="AB27" s="1" t="s">
        <v>128</v>
      </c>
      <c r="AC27" s="1" t="s">
        <v>128</v>
      </c>
      <c r="AD27" s="1" t="s">
        <v>128</v>
      </c>
      <c r="AV27" s="1" t="s">
        <v>128</v>
      </c>
      <c r="AW27" s="1" t="s">
        <v>344</v>
      </c>
      <c r="AX27" s="1" t="s">
        <v>128</v>
      </c>
      <c r="BC27" s="1" t="s">
        <v>128</v>
      </c>
      <c r="BD27" s="1" t="s">
        <v>128</v>
      </c>
      <c r="BE27" s="1" t="s">
        <v>128</v>
      </c>
      <c r="BF27" s="1" t="s">
        <v>128</v>
      </c>
    </row>
    <row r="28" spans="1:58" x14ac:dyDescent="0.4">
      <c r="A28" s="1">
        <v>285862</v>
      </c>
      <c r="C28" s="1" t="s">
        <v>29</v>
      </c>
      <c r="D28" s="1" t="s">
        <v>44</v>
      </c>
      <c r="E28" s="1" t="s">
        <v>72</v>
      </c>
      <c r="F28" s="1" t="s">
        <v>113</v>
      </c>
      <c r="G28" s="1" t="s">
        <v>128</v>
      </c>
      <c r="H28" s="1" t="s">
        <v>128</v>
      </c>
      <c r="I28" s="1">
        <v>285862</v>
      </c>
      <c r="K28" s="1" t="s">
        <v>157</v>
      </c>
      <c r="L28" s="1" t="s">
        <v>166</v>
      </c>
      <c r="M28" s="1" t="s">
        <v>192</v>
      </c>
      <c r="N28" s="1" t="s">
        <v>128</v>
      </c>
      <c r="O28" s="1" t="s">
        <v>128</v>
      </c>
      <c r="P28" s="1" t="s">
        <v>128</v>
      </c>
      <c r="Q28" s="1" t="s">
        <v>230</v>
      </c>
      <c r="R28" s="1" t="s">
        <v>268</v>
      </c>
      <c r="U28" s="1" t="s">
        <v>128</v>
      </c>
      <c r="X28" s="1" t="s">
        <v>128</v>
      </c>
      <c r="Y28" s="1" t="s">
        <v>128</v>
      </c>
      <c r="Z28" s="1" t="s">
        <v>128</v>
      </c>
      <c r="AA28" s="1" t="s">
        <v>301</v>
      </c>
      <c r="AB28" s="1" t="s">
        <v>128</v>
      </c>
      <c r="AC28" s="1" t="s">
        <v>128</v>
      </c>
      <c r="AD28" s="1" t="s">
        <v>128</v>
      </c>
      <c r="AV28" s="1" t="s">
        <v>128</v>
      </c>
      <c r="AW28" s="1" t="s">
        <v>344</v>
      </c>
      <c r="AX28" s="1" t="s">
        <v>128</v>
      </c>
      <c r="BC28" s="1" t="s">
        <v>128</v>
      </c>
      <c r="BD28" s="1" t="s">
        <v>128</v>
      </c>
      <c r="BE28" s="1" t="str">
        <f>HYPERLINK("#", "https://www.town.shinonsen.hyogo.jp/page/?mode=detail&amp;page_id=b509a4a135d46282e05d52f752c57caf")</f>
        <v>https://www.town.shinonsen.hyogo.jp/page/?mode=detail&amp;page_id=b509a4a135d46282e05d52f752c57caf</v>
      </c>
      <c r="BF28" s="1" t="s">
        <v>128</v>
      </c>
    </row>
    <row r="29" spans="1:58" x14ac:dyDescent="0.4">
      <c r="A29" s="1">
        <v>285862</v>
      </c>
      <c r="C29" s="1" t="s">
        <v>30</v>
      </c>
      <c r="D29" s="1" t="s">
        <v>44</v>
      </c>
      <c r="E29" s="1" t="s">
        <v>73</v>
      </c>
      <c r="F29" s="1" t="s">
        <v>114</v>
      </c>
      <c r="G29" s="1" t="s">
        <v>128</v>
      </c>
      <c r="H29" s="1" t="s">
        <v>128</v>
      </c>
      <c r="I29" s="1">
        <v>285862</v>
      </c>
      <c r="K29" s="1" t="s">
        <v>157</v>
      </c>
      <c r="L29" s="1" t="s">
        <v>166</v>
      </c>
      <c r="M29" s="1" t="s">
        <v>192</v>
      </c>
      <c r="N29" s="1" t="s">
        <v>128</v>
      </c>
      <c r="O29" s="1" t="s">
        <v>128</v>
      </c>
      <c r="P29" s="1" t="s">
        <v>128</v>
      </c>
      <c r="Q29" s="1" t="s">
        <v>231</v>
      </c>
      <c r="R29" s="1" t="s">
        <v>269</v>
      </c>
      <c r="U29" s="1" t="s">
        <v>128</v>
      </c>
      <c r="X29" s="1" t="s">
        <v>128</v>
      </c>
      <c r="Y29" s="1" t="s">
        <v>128</v>
      </c>
      <c r="Z29" s="1" t="s">
        <v>128</v>
      </c>
      <c r="AA29" s="1" t="s">
        <v>301</v>
      </c>
      <c r="AB29" s="1" t="s">
        <v>128</v>
      </c>
      <c r="AC29" s="1" t="s">
        <v>128</v>
      </c>
      <c r="AD29" s="1" t="s">
        <v>128</v>
      </c>
      <c r="AV29" s="1" t="s">
        <v>128</v>
      </c>
      <c r="AW29" s="1" t="s">
        <v>344</v>
      </c>
      <c r="AX29" s="1" t="s">
        <v>128</v>
      </c>
      <c r="BC29" s="1" t="s">
        <v>128</v>
      </c>
      <c r="BD29" s="1" t="s">
        <v>128</v>
      </c>
      <c r="BE29" s="1" t="s">
        <v>128</v>
      </c>
      <c r="BF29" s="1" t="s">
        <v>128</v>
      </c>
    </row>
    <row r="30" spans="1:58" x14ac:dyDescent="0.4">
      <c r="A30" s="1">
        <v>285862</v>
      </c>
      <c r="C30" s="1" t="s">
        <v>31</v>
      </c>
      <c r="D30" s="1" t="s">
        <v>44</v>
      </c>
      <c r="E30" s="1" t="s">
        <v>74</v>
      </c>
      <c r="F30" s="1" t="s">
        <v>115</v>
      </c>
      <c r="G30" s="1" t="s">
        <v>128</v>
      </c>
      <c r="H30" s="1" t="s">
        <v>128</v>
      </c>
      <c r="I30" s="1">
        <v>285862</v>
      </c>
      <c r="K30" s="1" t="s">
        <v>157</v>
      </c>
      <c r="L30" s="1" t="s">
        <v>166</v>
      </c>
      <c r="M30" s="1" t="s">
        <v>192</v>
      </c>
      <c r="N30" s="1" t="s">
        <v>128</v>
      </c>
      <c r="O30" s="1" t="s">
        <v>128</v>
      </c>
      <c r="P30" s="1" t="s">
        <v>128</v>
      </c>
      <c r="Q30" s="1" t="s">
        <v>232</v>
      </c>
      <c r="R30" s="1" t="s">
        <v>270</v>
      </c>
      <c r="U30" s="1" t="s">
        <v>128</v>
      </c>
      <c r="X30" s="1" t="s">
        <v>128</v>
      </c>
      <c r="Y30" s="1" t="s">
        <v>128</v>
      </c>
      <c r="Z30" s="1" t="s">
        <v>128</v>
      </c>
      <c r="AA30" s="1" t="s">
        <v>301</v>
      </c>
      <c r="AB30" s="1" t="s">
        <v>128</v>
      </c>
      <c r="AC30" s="1" t="s">
        <v>128</v>
      </c>
      <c r="AD30" s="1" t="s">
        <v>128</v>
      </c>
      <c r="AV30" s="1" t="s">
        <v>128</v>
      </c>
      <c r="AW30" s="1" t="s">
        <v>344</v>
      </c>
      <c r="AX30" s="1" t="s">
        <v>128</v>
      </c>
      <c r="BC30" s="1" t="s">
        <v>128</v>
      </c>
      <c r="BD30" s="1" t="s">
        <v>128</v>
      </c>
      <c r="BE30" s="1" t="str">
        <f>HYPERLINK("#", "https://www.town.shinonsen.hyogo.jp/page/?mode=detail&amp;page_id=05a1ed293c55745b876c8651dbd6976e")</f>
        <v>https://www.town.shinonsen.hyogo.jp/page/?mode=detail&amp;page_id=05a1ed293c55745b876c8651dbd6976e</v>
      </c>
      <c r="BF30" s="1" t="s">
        <v>128</v>
      </c>
    </row>
    <row r="31" spans="1:58" x14ac:dyDescent="0.4">
      <c r="A31" s="1">
        <v>285862</v>
      </c>
      <c r="C31" s="1" t="s">
        <v>32</v>
      </c>
      <c r="D31" s="1" t="s">
        <v>44</v>
      </c>
      <c r="E31" s="1" t="s">
        <v>75</v>
      </c>
      <c r="F31" s="1" t="s">
        <v>116</v>
      </c>
      <c r="G31" s="1" t="s">
        <v>128</v>
      </c>
      <c r="H31" s="1" t="s">
        <v>128</v>
      </c>
      <c r="I31" s="1">
        <v>285862</v>
      </c>
      <c r="K31" s="1" t="s">
        <v>141</v>
      </c>
      <c r="L31" s="1" t="s">
        <v>166</v>
      </c>
      <c r="M31" s="1" t="s">
        <v>176</v>
      </c>
      <c r="N31" s="1" t="s">
        <v>128</v>
      </c>
      <c r="O31" s="1" t="s">
        <v>128</v>
      </c>
      <c r="P31" s="1" t="s">
        <v>128</v>
      </c>
      <c r="Q31" s="1" t="s">
        <v>233</v>
      </c>
      <c r="R31" s="1" t="s">
        <v>251</v>
      </c>
      <c r="U31" s="1" t="s">
        <v>128</v>
      </c>
      <c r="X31" s="1" t="s">
        <v>128</v>
      </c>
      <c r="Y31" s="1" t="s">
        <v>128</v>
      </c>
      <c r="Z31" s="1" t="s">
        <v>128</v>
      </c>
      <c r="AA31" s="1" t="s">
        <v>301</v>
      </c>
      <c r="AB31" s="1" t="s">
        <v>128</v>
      </c>
      <c r="AC31" s="1" t="s">
        <v>128</v>
      </c>
      <c r="AD31" s="1" t="s">
        <v>128</v>
      </c>
      <c r="AV31" s="1" t="s">
        <v>128</v>
      </c>
      <c r="AW31" s="1" t="s">
        <v>335</v>
      </c>
      <c r="AX31" s="1" t="s">
        <v>128</v>
      </c>
      <c r="BC31" s="1" t="s">
        <v>128</v>
      </c>
      <c r="BD31" s="1" t="s">
        <v>128</v>
      </c>
      <c r="BE31" s="1" t="str">
        <f>HYPERLINK("#", "https://www.town.shinonsen.hyogo.jp/page/?mode=detail&amp;page_id=58e4bbc0e5737fa65dac9a5276c82338")</f>
        <v>https://www.town.shinonsen.hyogo.jp/page/?mode=detail&amp;page_id=58e4bbc0e5737fa65dac9a5276c82338</v>
      </c>
      <c r="BF31" s="1" t="s">
        <v>128</v>
      </c>
    </row>
    <row r="32" spans="1:58" x14ac:dyDescent="0.4">
      <c r="A32" s="1">
        <v>285862</v>
      </c>
      <c r="C32" s="1" t="s">
        <v>33</v>
      </c>
      <c r="D32" s="1" t="s">
        <v>44</v>
      </c>
      <c r="E32" s="1" t="s">
        <v>76</v>
      </c>
      <c r="F32" s="1" t="s">
        <v>117</v>
      </c>
      <c r="G32" s="1" t="s">
        <v>128</v>
      </c>
      <c r="H32" s="1" t="s">
        <v>128</v>
      </c>
      <c r="I32" s="1">
        <v>285862</v>
      </c>
      <c r="K32" s="1" t="s">
        <v>158</v>
      </c>
      <c r="L32" s="1" t="s">
        <v>166</v>
      </c>
      <c r="M32" s="1" t="s">
        <v>193</v>
      </c>
      <c r="N32" s="1" t="s">
        <v>128</v>
      </c>
      <c r="O32" s="1" t="s">
        <v>128</v>
      </c>
      <c r="P32" s="1" t="s">
        <v>128</v>
      </c>
      <c r="Q32" s="1" t="s">
        <v>234</v>
      </c>
      <c r="R32" s="1" t="s">
        <v>271</v>
      </c>
      <c r="U32" s="1" t="s">
        <v>128</v>
      </c>
      <c r="X32" s="1" t="s">
        <v>128</v>
      </c>
      <c r="Y32" s="1" t="s">
        <v>128</v>
      </c>
      <c r="Z32" s="1" t="s">
        <v>128</v>
      </c>
      <c r="AA32" s="1" t="s">
        <v>301</v>
      </c>
      <c r="AB32" s="1" t="s">
        <v>128</v>
      </c>
      <c r="AC32" s="1" t="s">
        <v>128</v>
      </c>
      <c r="AD32" s="1" t="s">
        <v>128</v>
      </c>
      <c r="AV32" s="1" t="s">
        <v>128</v>
      </c>
      <c r="AW32" s="1" t="s">
        <v>346</v>
      </c>
      <c r="AX32" s="1" t="s">
        <v>128</v>
      </c>
      <c r="BC32" s="1" t="s">
        <v>128</v>
      </c>
      <c r="BD32" s="1" t="s">
        <v>128</v>
      </c>
      <c r="BE32" s="1" t="str">
        <f>HYPERLINK("#", "https://www.refresh.co.jp/sports/index.html")</f>
        <v>https://www.refresh.co.jp/sports/index.html</v>
      </c>
      <c r="BF32" s="1" t="s">
        <v>367</v>
      </c>
    </row>
    <row r="33" spans="1:58" x14ac:dyDescent="0.4">
      <c r="A33" s="1">
        <v>285862</v>
      </c>
      <c r="C33" s="1" t="s">
        <v>34</v>
      </c>
      <c r="D33" s="1" t="s">
        <v>44</v>
      </c>
      <c r="E33" s="1" t="s">
        <v>77</v>
      </c>
      <c r="F33" s="1" t="s">
        <v>118</v>
      </c>
      <c r="G33" s="1" t="s">
        <v>128</v>
      </c>
      <c r="H33" s="1" t="s">
        <v>128</v>
      </c>
      <c r="I33" s="1">
        <v>285862</v>
      </c>
      <c r="K33" s="1" t="s">
        <v>141</v>
      </c>
      <c r="L33" s="1" t="s">
        <v>166</v>
      </c>
      <c r="M33" s="1" t="s">
        <v>176</v>
      </c>
      <c r="N33" s="1" t="s">
        <v>128</v>
      </c>
      <c r="O33" s="1" t="s">
        <v>128</v>
      </c>
      <c r="P33" s="1" t="s">
        <v>128</v>
      </c>
      <c r="Q33" s="1" t="s">
        <v>235</v>
      </c>
      <c r="R33" s="1" t="s">
        <v>272</v>
      </c>
      <c r="U33" s="1" t="s">
        <v>128</v>
      </c>
      <c r="X33" s="1" t="s">
        <v>128</v>
      </c>
      <c r="Y33" s="1" t="s">
        <v>128</v>
      </c>
      <c r="Z33" s="1" t="s">
        <v>128</v>
      </c>
      <c r="AA33" s="1" t="s">
        <v>301</v>
      </c>
      <c r="AB33" s="1" t="s">
        <v>128</v>
      </c>
      <c r="AC33" s="1" t="s">
        <v>128</v>
      </c>
      <c r="AD33" s="1" t="s">
        <v>128</v>
      </c>
      <c r="AV33" s="1" t="s">
        <v>128</v>
      </c>
      <c r="AW33" s="1" t="s">
        <v>337</v>
      </c>
      <c r="AX33" s="1" t="s">
        <v>128</v>
      </c>
      <c r="BC33" s="1" t="s">
        <v>128</v>
      </c>
      <c r="BD33" s="1" t="s">
        <v>128</v>
      </c>
      <c r="BE33" s="1" t="str">
        <f>HYPERLINK("#", "https://www.town.shinonsen.hyogo.jp/page/?mode=detail&amp;page_id=755753ba884259805f5a27e7dd7fdafd")</f>
        <v>https://www.town.shinonsen.hyogo.jp/page/?mode=detail&amp;page_id=755753ba884259805f5a27e7dd7fdafd</v>
      </c>
      <c r="BF33" s="1" t="s">
        <v>128</v>
      </c>
    </row>
    <row r="34" spans="1:58" x14ac:dyDescent="0.4">
      <c r="A34" s="1">
        <v>285862</v>
      </c>
      <c r="C34" s="1" t="s">
        <v>35</v>
      </c>
      <c r="D34" s="1" t="s">
        <v>44</v>
      </c>
      <c r="E34" s="1" t="s">
        <v>78</v>
      </c>
      <c r="F34" s="1" t="s">
        <v>119</v>
      </c>
      <c r="G34" s="1" t="s">
        <v>128</v>
      </c>
      <c r="H34" s="1" t="s">
        <v>128</v>
      </c>
      <c r="I34" s="1">
        <v>285862</v>
      </c>
      <c r="K34" s="1" t="s">
        <v>159</v>
      </c>
      <c r="L34" s="1" t="s">
        <v>166</v>
      </c>
      <c r="M34" s="1" t="s">
        <v>194</v>
      </c>
      <c r="N34" s="1" t="s">
        <v>128</v>
      </c>
      <c r="O34" s="1" t="s">
        <v>128</v>
      </c>
      <c r="P34" s="1" t="s">
        <v>128</v>
      </c>
      <c r="Q34" s="1" t="s">
        <v>236</v>
      </c>
      <c r="R34" s="1" t="s">
        <v>273</v>
      </c>
      <c r="U34" s="1" t="s">
        <v>128</v>
      </c>
      <c r="X34" s="1" t="s">
        <v>128</v>
      </c>
      <c r="Y34" s="1" t="s">
        <v>128</v>
      </c>
      <c r="Z34" s="1" t="s">
        <v>128</v>
      </c>
      <c r="AA34" s="1" t="s">
        <v>301</v>
      </c>
      <c r="AB34" s="1" t="s">
        <v>128</v>
      </c>
      <c r="AC34" s="1" t="s">
        <v>128</v>
      </c>
      <c r="AD34" s="1" t="s">
        <v>128</v>
      </c>
      <c r="AV34" s="1" t="s">
        <v>128</v>
      </c>
      <c r="AW34" s="1" t="s">
        <v>347</v>
      </c>
      <c r="AX34" s="1" t="s">
        <v>128</v>
      </c>
      <c r="BC34" s="1" t="s">
        <v>128</v>
      </c>
      <c r="BD34" s="1" t="s">
        <v>128</v>
      </c>
      <c r="BE34" s="1" t="str">
        <f>HYPERLINK("#", "https://www.town.shinonsen.hyogo.jp/page/?mode=detail&amp;page_id=e90c9cea3c79396ed507c018a7d564f9")</f>
        <v>https://www.town.shinonsen.hyogo.jp/page/?mode=detail&amp;page_id=e90c9cea3c79396ed507c018a7d564f9</v>
      </c>
      <c r="BF34" s="1" t="s">
        <v>128</v>
      </c>
    </row>
    <row r="35" spans="1:58" x14ac:dyDescent="0.4">
      <c r="A35" s="1">
        <v>285862</v>
      </c>
      <c r="C35" s="1" t="s">
        <v>36</v>
      </c>
      <c r="D35" s="1" t="s">
        <v>44</v>
      </c>
      <c r="E35" s="1" t="s">
        <v>79</v>
      </c>
      <c r="F35" s="1" t="s">
        <v>120</v>
      </c>
      <c r="G35" s="1" t="s">
        <v>128</v>
      </c>
      <c r="H35" s="1" t="s">
        <v>128</v>
      </c>
      <c r="I35" s="1">
        <v>285862</v>
      </c>
      <c r="K35" s="1" t="s">
        <v>160</v>
      </c>
      <c r="L35" s="1" t="s">
        <v>166</v>
      </c>
      <c r="M35" s="1" t="s">
        <v>195</v>
      </c>
      <c r="N35" s="1" t="s">
        <v>128</v>
      </c>
      <c r="O35" s="1" t="s">
        <v>128</v>
      </c>
      <c r="P35" s="1" t="s">
        <v>128</v>
      </c>
      <c r="Q35" s="1" t="s">
        <v>237</v>
      </c>
      <c r="R35" s="1" t="s">
        <v>274</v>
      </c>
      <c r="U35" s="1" t="s">
        <v>128</v>
      </c>
      <c r="X35" s="1" t="s">
        <v>128</v>
      </c>
      <c r="Y35" s="1" t="s">
        <v>128</v>
      </c>
      <c r="Z35" s="1" t="s">
        <v>128</v>
      </c>
      <c r="AA35" s="1" t="s">
        <v>302</v>
      </c>
      <c r="AB35" s="1" t="s">
        <v>128</v>
      </c>
      <c r="AC35" s="1" t="s">
        <v>128</v>
      </c>
      <c r="AD35" s="1" t="s">
        <v>128</v>
      </c>
      <c r="AV35" s="1" t="s">
        <v>128</v>
      </c>
      <c r="AW35" s="1" t="s">
        <v>348</v>
      </c>
      <c r="AX35" s="1" t="s">
        <v>128</v>
      </c>
      <c r="BC35" s="1" t="s">
        <v>128</v>
      </c>
      <c r="BD35" s="1" t="s">
        <v>128</v>
      </c>
      <c r="BE35" s="1" t="str">
        <f>HYPERLINK("#", "https://www.refresh.co.jp/")</f>
        <v>https://www.refresh.co.jp/</v>
      </c>
      <c r="BF35" s="1" t="s">
        <v>128</v>
      </c>
    </row>
    <row r="36" spans="1:58" x14ac:dyDescent="0.4">
      <c r="A36" s="1">
        <v>285862</v>
      </c>
      <c r="C36" s="1" t="s">
        <v>37</v>
      </c>
      <c r="D36" s="1" t="s">
        <v>44</v>
      </c>
      <c r="E36" s="1" t="s">
        <v>80</v>
      </c>
      <c r="F36" s="1" t="s">
        <v>121</v>
      </c>
      <c r="G36" s="1" t="s">
        <v>128</v>
      </c>
      <c r="H36" s="1" t="s">
        <v>128</v>
      </c>
      <c r="I36" s="1">
        <v>285862</v>
      </c>
      <c r="K36" s="1" t="s">
        <v>161</v>
      </c>
      <c r="L36" s="1" t="s">
        <v>166</v>
      </c>
      <c r="M36" s="1" t="s">
        <v>196</v>
      </c>
      <c r="N36" s="1" t="s">
        <v>128</v>
      </c>
      <c r="O36" s="1" t="s">
        <v>128</v>
      </c>
      <c r="P36" s="1" t="s">
        <v>128</v>
      </c>
      <c r="Q36" s="1" t="s">
        <v>238</v>
      </c>
      <c r="R36" s="1" t="s">
        <v>275</v>
      </c>
      <c r="U36" s="1" t="s">
        <v>128</v>
      </c>
      <c r="X36" s="1" t="s">
        <v>128</v>
      </c>
      <c r="Y36" s="1" t="s">
        <v>128</v>
      </c>
      <c r="Z36" s="1" t="s">
        <v>128</v>
      </c>
      <c r="AA36" s="1" t="s">
        <v>302</v>
      </c>
      <c r="AB36" s="1" t="s">
        <v>128</v>
      </c>
      <c r="AC36" s="1" t="s">
        <v>128</v>
      </c>
      <c r="AD36" s="1" t="s">
        <v>128</v>
      </c>
      <c r="AV36" s="1" t="s">
        <v>128</v>
      </c>
      <c r="AW36" s="1" t="s">
        <v>349</v>
      </c>
      <c r="AX36" s="1" t="s">
        <v>128</v>
      </c>
      <c r="BC36" s="1" t="s">
        <v>128</v>
      </c>
      <c r="BD36" s="1" t="s">
        <v>128</v>
      </c>
      <c r="BE36" s="1" t="s">
        <v>128</v>
      </c>
      <c r="BF36" s="1" t="s">
        <v>128</v>
      </c>
    </row>
    <row r="37" spans="1:58" x14ac:dyDescent="0.4">
      <c r="A37" s="1">
        <v>285862</v>
      </c>
      <c r="C37" s="1" t="s">
        <v>38</v>
      </c>
      <c r="D37" s="1" t="s">
        <v>44</v>
      </c>
      <c r="E37" s="1" t="s">
        <v>81</v>
      </c>
      <c r="F37" s="1" t="s">
        <v>122</v>
      </c>
      <c r="G37" s="1" t="s">
        <v>128</v>
      </c>
      <c r="H37" s="1" t="s">
        <v>128</v>
      </c>
      <c r="I37" s="1">
        <v>285862</v>
      </c>
      <c r="K37" s="1" t="s">
        <v>162</v>
      </c>
      <c r="L37" s="1" t="s">
        <v>166</v>
      </c>
      <c r="M37" s="1" t="s">
        <v>197</v>
      </c>
      <c r="N37" s="1" t="s">
        <v>128</v>
      </c>
      <c r="O37" s="1" t="s">
        <v>128</v>
      </c>
      <c r="P37" s="1" t="s">
        <v>128</v>
      </c>
      <c r="Q37" s="1" t="s">
        <v>239</v>
      </c>
      <c r="R37" s="1" t="s">
        <v>276</v>
      </c>
      <c r="U37" s="1" t="s">
        <v>128</v>
      </c>
      <c r="X37" s="1" t="s">
        <v>128</v>
      </c>
      <c r="Y37" s="1" t="s">
        <v>128</v>
      </c>
      <c r="Z37" s="1" t="s">
        <v>128</v>
      </c>
      <c r="AA37" s="1" t="s">
        <v>302</v>
      </c>
      <c r="AB37" s="1" t="s">
        <v>128</v>
      </c>
      <c r="AC37" s="1" t="s">
        <v>128</v>
      </c>
      <c r="AD37" s="1" t="s">
        <v>128</v>
      </c>
      <c r="AV37" s="1" t="s">
        <v>128</v>
      </c>
      <c r="AW37" s="1" t="s">
        <v>346</v>
      </c>
      <c r="AX37" s="1" t="s">
        <v>128</v>
      </c>
      <c r="BC37" s="1" t="s">
        <v>128</v>
      </c>
      <c r="BD37" s="1" t="s">
        <v>128</v>
      </c>
      <c r="BE37" s="1" t="str">
        <f>HYPERLINK("#", "https://www.refresh.co.jp/")</f>
        <v>https://www.refresh.co.jp/</v>
      </c>
      <c r="BF37" s="1" t="s">
        <v>128</v>
      </c>
    </row>
    <row r="38" spans="1:58" x14ac:dyDescent="0.4">
      <c r="A38" s="1">
        <v>285862</v>
      </c>
      <c r="C38" s="1" t="s">
        <v>39</v>
      </c>
      <c r="D38" s="1" t="s">
        <v>44</v>
      </c>
      <c r="E38" s="1" t="s">
        <v>82</v>
      </c>
      <c r="F38" s="1" t="s">
        <v>123</v>
      </c>
      <c r="G38" s="1" t="s">
        <v>128</v>
      </c>
      <c r="H38" s="1" t="s">
        <v>128</v>
      </c>
      <c r="I38" s="1">
        <v>285862</v>
      </c>
      <c r="K38" s="1" t="s">
        <v>152</v>
      </c>
      <c r="L38" s="1" t="s">
        <v>166</v>
      </c>
      <c r="M38" s="1" t="s">
        <v>187</v>
      </c>
      <c r="N38" s="1" t="s">
        <v>128</v>
      </c>
      <c r="O38" s="1" t="s">
        <v>128</v>
      </c>
      <c r="P38" s="1" t="s">
        <v>128</v>
      </c>
      <c r="Q38" s="1" t="s">
        <v>240</v>
      </c>
      <c r="R38" s="1" t="s">
        <v>263</v>
      </c>
      <c r="U38" s="1" t="s">
        <v>128</v>
      </c>
      <c r="X38" s="1" t="s">
        <v>128</v>
      </c>
      <c r="Y38" s="1" t="s">
        <v>128</v>
      </c>
      <c r="Z38" s="1" t="s">
        <v>128</v>
      </c>
      <c r="AA38" s="1" t="s">
        <v>303</v>
      </c>
      <c r="AB38" s="1" t="s">
        <v>128</v>
      </c>
      <c r="AC38" s="1" t="s">
        <v>128</v>
      </c>
      <c r="AD38" s="1" t="s">
        <v>128</v>
      </c>
      <c r="AV38" s="1" t="s">
        <v>327</v>
      </c>
      <c r="AW38" s="1" t="s">
        <v>349</v>
      </c>
      <c r="AX38" s="1" t="s">
        <v>128</v>
      </c>
      <c r="BC38" s="1" t="s">
        <v>128</v>
      </c>
      <c r="BD38" s="1" t="s">
        <v>128</v>
      </c>
      <c r="BE38" s="1" t="s">
        <v>128</v>
      </c>
      <c r="BF38" s="1" t="s">
        <v>128</v>
      </c>
    </row>
    <row r="39" spans="1:58" x14ac:dyDescent="0.4">
      <c r="A39" s="1">
        <v>285862</v>
      </c>
      <c r="C39" s="1" t="s">
        <v>40</v>
      </c>
      <c r="D39" s="1" t="s">
        <v>44</v>
      </c>
      <c r="E39" s="1" t="s">
        <v>83</v>
      </c>
      <c r="F39" s="1" t="s">
        <v>124</v>
      </c>
      <c r="G39" s="1" t="s">
        <v>128</v>
      </c>
      <c r="H39" s="1" t="s">
        <v>128</v>
      </c>
      <c r="I39" s="1">
        <v>285862</v>
      </c>
      <c r="K39" s="1" t="s">
        <v>163</v>
      </c>
      <c r="L39" s="1" t="s">
        <v>166</v>
      </c>
      <c r="M39" s="1" t="s">
        <v>198</v>
      </c>
      <c r="N39" s="1" t="s">
        <v>128</v>
      </c>
      <c r="O39" s="1" t="s">
        <v>128</v>
      </c>
      <c r="P39" s="1" t="s">
        <v>128</v>
      </c>
      <c r="Q39" s="1" t="s">
        <v>241</v>
      </c>
      <c r="R39" s="1" t="s">
        <v>277</v>
      </c>
      <c r="U39" s="1" t="s">
        <v>128</v>
      </c>
      <c r="X39" s="1" t="s">
        <v>128</v>
      </c>
      <c r="Y39" s="1" t="s">
        <v>128</v>
      </c>
      <c r="Z39" s="1" t="s">
        <v>128</v>
      </c>
      <c r="AA39" s="1" t="s">
        <v>303</v>
      </c>
      <c r="AB39" s="1" t="s">
        <v>128</v>
      </c>
      <c r="AC39" s="1" t="s">
        <v>128</v>
      </c>
      <c r="AD39" s="1" t="s">
        <v>128</v>
      </c>
      <c r="AV39" s="1" t="s">
        <v>327</v>
      </c>
      <c r="AW39" s="1" t="s">
        <v>349</v>
      </c>
      <c r="AX39" s="1" t="s">
        <v>128</v>
      </c>
      <c r="BC39" s="1" t="s">
        <v>128</v>
      </c>
      <c r="BD39" s="1" t="s">
        <v>128</v>
      </c>
      <c r="BE39" s="1" t="s">
        <v>128</v>
      </c>
      <c r="BF39" s="1" t="s">
        <v>128</v>
      </c>
    </row>
    <row r="40" spans="1:58" x14ac:dyDescent="0.4">
      <c r="A40" s="1">
        <v>285862</v>
      </c>
      <c r="C40" s="1" t="s">
        <v>41</v>
      </c>
      <c r="D40" s="1" t="s">
        <v>44</v>
      </c>
      <c r="E40" s="1" t="s">
        <v>84</v>
      </c>
      <c r="F40" s="1" t="s">
        <v>125</v>
      </c>
      <c r="G40" s="1" t="s">
        <v>128</v>
      </c>
      <c r="H40" s="1" t="s">
        <v>128</v>
      </c>
      <c r="I40" s="1">
        <v>285862</v>
      </c>
      <c r="K40" s="1" t="s">
        <v>157</v>
      </c>
      <c r="L40" s="1" t="s">
        <v>166</v>
      </c>
      <c r="M40" s="1" t="s">
        <v>192</v>
      </c>
      <c r="N40" s="1" t="s">
        <v>128</v>
      </c>
      <c r="O40" s="1" t="s">
        <v>128</v>
      </c>
      <c r="P40" s="1" t="s">
        <v>128</v>
      </c>
      <c r="Q40" s="1" t="s">
        <v>242</v>
      </c>
      <c r="R40" s="1" t="s">
        <v>278</v>
      </c>
      <c r="U40" s="1" t="s">
        <v>128</v>
      </c>
      <c r="X40" s="1" t="s">
        <v>128</v>
      </c>
      <c r="Y40" s="1" t="s">
        <v>128</v>
      </c>
      <c r="Z40" s="1" t="s">
        <v>128</v>
      </c>
      <c r="AA40" s="1" t="s">
        <v>303</v>
      </c>
      <c r="AB40" s="1" t="s">
        <v>128</v>
      </c>
      <c r="AC40" s="1" t="s">
        <v>128</v>
      </c>
      <c r="AD40" s="1" t="s">
        <v>128</v>
      </c>
      <c r="AV40" s="1" t="s">
        <v>327</v>
      </c>
      <c r="AW40" s="1" t="s">
        <v>349</v>
      </c>
      <c r="AX40" s="1" t="s">
        <v>128</v>
      </c>
      <c r="BC40" s="1" t="s">
        <v>128</v>
      </c>
      <c r="BD40" s="1" t="s">
        <v>128</v>
      </c>
      <c r="BE40" s="1" t="s">
        <v>128</v>
      </c>
      <c r="BF40" s="1" t="s">
        <v>128</v>
      </c>
    </row>
    <row r="41" spans="1:58" x14ac:dyDescent="0.4">
      <c r="A41" s="1">
        <v>285862</v>
      </c>
      <c r="C41" s="1" t="s">
        <v>42</v>
      </c>
      <c r="D41" s="1" t="s">
        <v>44</v>
      </c>
      <c r="E41" s="1" t="s">
        <v>85</v>
      </c>
      <c r="F41" s="1" t="s">
        <v>126</v>
      </c>
      <c r="G41" s="1" t="s">
        <v>128</v>
      </c>
      <c r="H41" s="1" t="s">
        <v>128</v>
      </c>
      <c r="I41" s="1">
        <v>285862</v>
      </c>
      <c r="K41" s="1" t="s">
        <v>164</v>
      </c>
      <c r="L41" s="1" t="s">
        <v>166</v>
      </c>
      <c r="M41" s="1" t="s">
        <v>199</v>
      </c>
      <c r="N41" s="1" t="s">
        <v>128</v>
      </c>
      <c r="O41" s="1" t="s">
        <v>128</v>
      </c>
      <c r="P41" s="1" t="s">
        <v>128</v>
      </c>
      <c r="Q41" s="1" t="s">
        <v>243</v>
      </c>
      <c r="R41" s="1" t="s">
        <v>279</v>
      </c>
      <c r="U41" s="1" t="s">
        <v>128</v>
      </c>
      <c r="V41" s="3">
        <v>0.375</v>
      </c>
      <c r="W41" s="3">
        <v>0.75</v>
      </c>
      <c r="X41" s="1" t="s">
        <v>128</v>
      </c>
      <c r="Y41" s="1" t="s">
        <v>128</v>
      </c>
      <c r="Z41" s="1" t="s">
        <v>128</v>
      </c>
      <c r="AA41" s="1" t="s">
        <v>304</v>
      </c>
      <c r="AB41" s="1" t="s">
        <v>128</v>
      </c>
      <c r="AC41" s="1" t="s">
        <v>128</v>
      </c>
      <c r="AD41" s="1" t="s">
        <v>128</v>
      </c>
      <c r="AV41" s="1" t="s">
        <v>128</v>
      </c>
      <c r="AW41" s="1" t="s">
        <v>350</v>
      </c>
      <c r="AX41" s="1" t="s">
        <v>128</v>
      </c>
      <c r="BC41" s="1" t="s">
        <v>128</v>
      </c>
      <c r="BD41" s="1" t="s">
        <v>128</v>
      </c>
      <c r="BE41" s="1" t="str">
        <f>HYPERLINK("#", "https://hamasakanosato.com/")</f>
        <v>https://hamasakanosato.com/</v>
      </c>
      <c r="BF41" s="1" t="s">
        <v>362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shinonsen_tourism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SonLOAdmin</cp:lastModifiedBy>
  <dcterms:created xsi:type="dcterms:W3CDTF">2023-06-27T00:05:52Z</dcterms:created>
  <dcterms:modified xsi:type="dcterms:W3CDTF">2023-06-27T02:30:20Z</dcterms:modified>
</cp:coreProperties>
</file>