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企画課\30.山本\06_オープンデータ\05_標準\"/>
    </mc:Choice>
  </mc:AlternateContent>
  <xr:revisionPtr revIDLastSave="0" documentId="13_ncr:1_{1C445876-06F1-49C8-BC2B-802BC6B12E34}" xr6:coauthVersionLast="47" xr6:coauthVersionMax="47" xr10:uidLastSave="{00000000-0000-0000-0000-000000000000}"/>
  <bookViews>
    <workbookView xWindow="-120" yWindow="-120" windowWidth="29040" windowHeight="15840" xr2:uid="{93AA1A1A-5190-446F-9573-293782076F20}"/>
  </bookViews>
  <sheets>
    <sheet name="shinonsen_public_facilit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49" i="2" l="1"/>
  <c r="BA46" i="2"/>
  <c r="BA43" i="2"/>
  <c r="BA30" i="2"/>
  <c r="BA26" i="2"/>
  <c r="BA25" i="2"/>
  <c r="BA22" i="2"/>
  <c r="BA19" i="2"/>
  <c r="BA18" i="2"/>
  <c r="BA17" i="2"/>
  <c r="BA15" i="2"/>
  <c r="BA116" i="2"/>
  <c r="BA115" i="2"/>
  <c r="BA114" i="2"/>
  <c r="BA113" i="2"/>
  <c r="BA112" i="2"/>
  <c r="BA111" i="2"/>
  <c r="BA110" i="2"/>
  <c r="BA109" i="2"/>
  <c r="BA108" i="2"/>
  <c r="BA107" i="2"/>
  <c r="BA98" i="2"/>
  <c r="BA97" i="2"/>
  <c r="BA96" i="2"/>
  <c r="BA95" i="2"/>
  <c r="BA94" i="2"/>
  <c r="BA93" i="2"/>
  <c r="BA92" i="2"/>
  <c r="BA91" i="2"/>
  <c r="BA90" i="2"/>
  <c r="BA89" i="2"/>
  <c r="BA76" i="2"/>
  <c r="BA75" i="2"/>
  <c r="BA73" i="2"/>
  <c r="BA72" i="2"/>
  <c r="BA71" i="2"/>
  <c r="BA70" i="2"/>
  <c r="BA69" i="2"/>
  <c r="BA68" i="2"/>
  <c r="BA56" i="2"/>
  <c r="BA55" i="2"/>
  <c r="BA54" i="2"/>
  <c r="BA45" i="2"/>
  <c r="BA44" i="2"/>
  <c r="BA42" i="2"/>
  <c r="BA41" i="2"/>
  <c r="BA39" i="2"/>
  <c r="BA37" i="2"/>
  <c r="BA36" i="2"/>
  <c r="BA35" i="2"/>
  <c r="BA34" i="2"/>
  <c r="BA33" i="2"/>
  <c r="BA32" i="2"/>
  <c r="BA31" i="2"/>
  <c r="BA29" i="2"/>
  <c r="BA28" i="2"/>
  <c r="BA27" i="2"/>
  <c r="BA24" i="2"/>
  <c r="BA23" i="2"/>
  <c r="BA20" i="2"/>
  <c r="BA16" i="2"/>
  <c r="BA14" i="2"/>
  <c r="BA13" i="2"/>
  <c r="BA12" i="2"/>
  <c r="BA11" i="2"/>
  <c r="BA10" i="2"/>
  <c r="BA7" i="2"/>
  <c r="BA6" i="2"/>
  <c r="BA5" i="2"/>
  <c r="BA4" i="2"/>
  <c r="BA3" i="2"/>
  <c r="BA2" i="2"/>
</calcChain>
</file>

<file path=xl/sharedStrings.xml><?xml version="1.0" encoding="utf-8"?>
<sst xmlns="http://schemas.openxmlformats.org/spreadsheetml/2006/main" count="2629" uniqueCount="903">
  <si>
    <t>全国地方公共団体コード</t>
  </si>
  <si>
    <t>ID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</si>
  <si>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</si>
  <si>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</si>
  <si>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</si>
  <si>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</si>
  <si>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</si>
  <si>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</si>
  <si>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</si>
  <si>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</si>
  <si>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</si>
  <si>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</si>
  <si>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</si>
  <si>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</si>
  <si>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</si>
  <si>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</si>
  <si>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</si>
  <si>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</si>
  <si>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</si>
  <si>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</si>
  <si>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</si>
  <si>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</si>
  <si>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</si>
  <si>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</si>
  <si>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</si>
  <si>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</si>
  <si>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</si>
  <si>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</si>
  <si>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</si>
  <si>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</si>
  <si>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</si>
  <si>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</si>
  <si>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</si>
  <si>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</si>
  <si>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</si>
  <si>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</si>
  <si>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</si>
  <si>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</si>
  <si>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</si>
  <si>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</si>
  <si>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</si>
  <si>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</si>
  <si>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</si>
  <si>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</si>
  <si>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</si>
  <si>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</si>
  <si>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</si>
  <si>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</si>
  <si>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</si>
  <si>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</si>
  <si>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</si>
  <si>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</si>
  <si>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</si>
  <si>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</si>
  <si>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</si>
  <si>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</si>
  <si>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</si>
  <si>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</si>
  <si>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</si>
  <si>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</si>
  <si>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</si>
  <si>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</si>
  <si>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</si>
  <si>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</si>
  <si>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</si>
  <si>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</si>
  <si>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</si>
  <si>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</si>
  <si>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</si>
  <si>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</si>
  <si>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</si>
  <si>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</si>
  <si>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</si>
  <si>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</si>
  <si>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</si>
  <si>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</si>
  <si>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</si>
  <si>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</si>
  <si>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</si>
  <si>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</si>
  <si>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</si>
  <si>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</si>
  <si>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</si>
  <si>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</si>
  <si>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</si>
  <si>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</si>
  <si>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</si>
  <si>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</si>
  <si>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</si>
  <si>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</si>
  <si>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</si>
  <si>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</si>
  <si>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</si>
  <si>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</si>
  <si>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</si>
  <si>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</si>
  <si>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</si>
  <si>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</si>
  <si>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</si>
  <si>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</si>
  <si>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</si>
  <si>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</si>
  <si>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</si>
  <si>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</si>
  <si>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</si>
  <si>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</si>
  <si>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</si>
  <si>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</si>
  <si>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</si>
  <si>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</si>
  <si>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</si>
  <si>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</si>
  <si>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</si>
  <si>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</si>
  <si>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</si>
  <si>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</si>
  <si>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</si>
  <si>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地方公共団体名</t>
  </si>
  <si>
    <t>兵庫県新温泉町</t>
  </si>
  <si>
    <t>名称</t>
  </si>
  <si>
    <t>新温泉町役場</t>
  </si>
  <si>
    <t>町民センター温泉総合支所</t>
  </si>
  <si>
    <t>夢ホール</t>
  </si>
  <si>
    <t xml:space="preserve">浜坂多目的集会施設 </t>
  </si>
  <si>
    <t>サンシーホール浜坂</t>
  </si>
  <si>
    <t>文化会館</t>
  </si>
  <si>
    <t>御火浦コミュニティセンター</t>
  </si>
  <si>
    <t>奥八田交流館みあけ</t>
  </si>
  <si>
    <t xml:space="preserve">浜坂先人記念館「以命亭」 </t>
  </si>
  <si>
    <t>加藤文太郎記念図書館</t>
  </si>
  <si>
    <t xml:space="preserve">おもしろ昆虫化石館 </t>
  </si>
  <si>
    <t>まち歩き案内所「松籟庵」</t>
  </si>
  <si>
    <t xml:space="preserve">山陰海岸ジオパーク館 </t>
  </si>
  <si>
    <t>夢千代館</t>
  </si>
  <si>
    <t>杜氏館・商店案内所</t>
  </si>
  <si>
    <t>上山高原ふるさと館</t>
  </si>
  <si>
    <t>湯村温泉観光協会</t>
  </si>
  <si>
    <t>浜坂観光協会</t>
  </si>
  <si>
    <t>防人館</t>
  </si>
  <si>
    <t>文化財センター味原川文化伝承館</t>
  </si>
  <si>
    <t>兵庫県立但馬牧場公園</t>
  </si>
  <si>
    <t>湯村温泉観光交流センター「薬師湯」</t>
  </si>
  <si>
    <t>浜坂海岸レクリエーションセンター「松の湯」</t>
  </si>
  <si>
    <t xml:space="preserve">七釜温泉ゆーらく館 </t>
  </si>
  <si>
    <t xml:space="preserve">リフレッシュパークゆむら </t>
  </si>
  <si>
    <t xml:space="preserve">ユートピア浜坂 </t>
  </si>
  <si>
    <t xml:space="preserve">浜坂駅前「足湯」 </t>
  </si>
  <si>
    <t xml:space="preserve">夢千代館・アオギリの湯 </t>
  </si>
  <si>
    <t xml:space="preserve">湯村温泉「湯村大根物語『ふれ愛の湯』」 </t>
  </si>
  <si>
    <t>湯村温泉_荒湯</t>
  </si>
  <si>
    <t>浜坂温泉_源泉塔</t>
  </si>
  <si>
    <t xml:space="preserve">浜坂県民サンビーチ“松の庭” </t>
  </si>
  <si>
    <t>浜坂ポケットパーク</t>
  </si>
  <si>
    <t xml:space="preserve">湯村温泉ポケットパーク </t>
  </si>
  <si>
    <t xml:space="preserve">浜坂白馬公園 </t>
  </si>
  <si>
    <t xml:space="preserve">城山園地 </t>
  </si>
  <si>
    <t>田君川バイカモ公園</t>
  </si>
  <si>
    <t xml:space="preserve">魚見台公園 </t>
  </si>
  <si>
    <t>七坂八峠展望台</t>
  </si>
  <si>
    <t>汐吹岬公園</t>
  </si>
  <si>
    <t>夢千代広場</t>
  </si>
  <si>
    <t xml:space="preserve">健康公園 </t>
  </si>
  <si>
    <t xml:space="preserve">清正公園 </t>
  </si>
  <si>
    <t>正法庵とんぼの里公園</t>
  </si>
  <si>
    <t xml:space="preserve">ログハウスカナダ </t>
  </si>
  <si>
    <t>霧滝シャクナゲセンター</t>
  </si>
  <si>
    <t>浜坂野営場</t>
  </si>
  <si>
    <t xml:space="preserve">青少年旅行村「草太園地」 </t>
  </si>
  <si>
    <t>浜坂県民サンビーチ</t>
  </si>
  <si>
    <t>諸寄海水浴場</t>
  </si>
  <si>
    <t>居組県民サンビーチ</t>
  </si>
  <si>
    <t>浜坂海岸レクリエーシヨンセンター駐車場</t>
  </si>
  <si>
    <t>湯村温泉東駐車場</t>
  </si>
  <si>
    <t>湯村温泉北駐車場</t>
  </si>
  <si>
    <t>湯村温泉観光交流センター駐車場</t>
  </si>
  <si>
    <t>クリーンセンター</t>
  </si>
  <si>
    <t>リサイクルセンター</t>
  </si>
  <si>
    <t>居組防災多目的広場</t>
  </si>
  <si>
    <t>八田防災広場</t>
  </si>
  <si>
    <t>宇都野団地</t>
  </si>
  <si>
    <t>若松団地</t>
  </si>
  <si>
    <t>泉町団地</t>
  </si>
  <si>
    <t>細田団地</t>
  </si>
  <si>
    <t>八日市団地</t>
  </si>
  <si>
    <t>井土団地２号棟</t>
  </si>
  <si>
    <t>井土団地３号棟</t>
  </si>
  <si>
    <t xml:space="preserve">浜坂すこやか広場 </t>
  </si>
  <si>
    <t xml:space="preserve">浜坂Ｂ＆Ｇ海洋センター </t>
  </si>
  <si>
    <t xml:space="preserve">浜坂体育センター </t>
  </si>
  <si>
    <t>浜坂相撲場</t>
  </si>
  <si>
    <t xml:space="preserve">浜坂多目的公園グラウンドゴルフ場 </t>
  </si>
  <si>
    <t xml:space="preserve">浜坂山村広場 </t>
  </si>
  <si>
    <t>浜坂Ｂ＆Ｇ海洋センター（艇庫施設）</t>
  </si>
  <si>
    <t>旧八田中学校</t>
  </si>
  <si>
    <t>旧照来小学校</t>
  </si>
  <si>
    <t>温泉公民館</t>
  </si>
  <si>
    <t>浜坂公民館</t>
  </si>
  <si>
    <t>赤崎地区公民館</t>
  </si>
  <si>
    <t>三尾地区公民館</t>
  </si>
  <si>
    <t>大庭地区公民館</t>
  </si>
  <si>
    <t>久斗地区公民館</t>
  </si>
  <si>
    <t>久斗山地区公民館</t>
  </si>
  <si>
    <t>諸寄地区公民館</t>
  </si>
  <si>
    <t>居組地区公民館</t>
  </si>
  <si>
    <t>春来地区公民館</t>
  </si>
  <si>
    <t>照来地区公民館</t>
  </si>
  <si>
    <t>八田地区公民館</t>
  </si>
  <si>
    <t>公立浜坂病院</t>
  </si>
  <si>
    <t>国民健康保険照来診療所</t>
  </si>
  <si>
    <t>国民健康保険八田診療所</t>
  </si>
  <si>
    <t>岸田出張診療所</t>
  </si>
  <si>
    <t>国民健康保険歯科診療所</t>
  </si>
  <si>
    <t>介護老人保健施設ささゆり</t>
  </si>
  <si>
    <t>地域包括支援センター</t>
  </si>
  <si>
    <t xml:space="preserve">浜坂福祉センター </t>
  </si>
  <si>
    <t xml:space="preserve">保健福祉センター すこやか～に </t>
  </si>
  <si>
    <t>高齢者生活福祉センター</t>
  </si>
  <si>
    <t>浜坂認定こども園</t>
  </si>
  <si>
    <t>大庭認定こども園</t>
  </si>
  <si>
    <t>明星認定こども園</t>
  </si>
  <si>
    <t>ゆめっこ認定こども園</t>
  </si>
  <si>
    <t>浜坂子育て支援センター</t>
  </si>
  <si>
    <t>温泉子育て支援センター</t>
  </si>
  <si>
    <t>はまさか北児童クラブ</t>
  </si>
  <si>
    <t>おんせん児童クラブ</t>
  </si>
  <si>
    <t>浜坂東小学校</t>
  </si>
  <si>
    <t>浜坂西小学校</t>
  </si>
  <si>
    <t>浜坂南小学校</t>
  </si>
  <si>
    <t>浜坂北小学校</t>
  </si>
  <si>
    <t>温泉小学校</t>
  </si>
  <si>
    <t>照来小学校</t>
  </si>
  <si>
    <t>浜坂中学校</t>
  </si>
  <si>
    <t>夢が丘中学校</t>
  </si>
  <si>
    <t>学校給食センター</t>
  </si>
  <si>
    <t>山陰海岸ジオパーク浜坂の郷</t>
  </si>
  <si>
    <t>名称_カナ</t>
  </si>
  <si>
    <t>シンオンセンチョウヤクバ</t>
  </si>
  <si>
    <t>チョウミンセンターオンセンソウゴウシショ</t>
  </si>
  <si>
    <t>ユメホール</t>
  </si>
  <si>
    <t>ハマサカタモクテキシュウカイシセツ</t>
  </si>
  <si>
    <t>サンシーホールハマサカ</t>
  </si>
  <si>
    <t>ブンカカイカン</t>
  </si>
  <si>
    <t>ミホノウラコミュニティセンター</t>
  </si>
  <si>
    <t>オクハッタコウリュウカンミアケ</t>
  </si>
  <si>
    <t>ハマサカセンジンキネンカンイメイテイ</t>
  </si>
  <si>
    <t>カトウブンタロウキネントショカン</t>
  </si>
  <si>
    <t>オモシロコンチュウカセキカン</t>
  </si>
  <si>
    <t>マチアルキアンナイショショウライアン</t>
  </si>
  <si>
    <t>サンインカイガンジオパークカン</t>
  </si>
  <si>
    <t>ユメチヨカン</t>
  </si>
  <si>
    <t>トウジカンショウテンアンナイジョ</t>
  </si>
  <si>
    <t>ウエヤマコウゲンフルサトカン</t>
  </si>
  <si>
    <t>ユムラオンセンカンコウキョウカイ</t>
  </si>
  <si>
    <t>ハマサカカンコウキョウカイ</t>
  </si>
  <si>
    <t>サキモリカン</t>
  </si>
  <si>
    <t>ブンカザイセンターアジワラガワブンカデンショウカン</t>
  </si>
  <si>
    <t>ヒョウゴケンリツタジマボクジョウコウエン</t>
  </si>
  <si>
    <t>ユムラオンセンカンコウコウリュウセンターヤクシユ</t>
  </si>
  <si>
    <t>ハマサカカイガンレクリエーションセンターマツノユ</t>
  </si>
  <si>
    <t>シチカマオンセンユーラクカン</t>
  </si>
  <si>
    <t>リフレッシュパークユムラ</t>
  </si>
  <si>
    <t>ユートピアハマサカ</t>
  </si>
  <si>
    <t>ハマサカエキマエアシユ</t>
  </si>
  <si>
    <t>ユメチヨカンアオギリノユ</t>
  </si>
  <si>
    <t>ユムラオンセンユムラダイコンモノガタリフレアイノユ</t>
  </si>
  <si>
    <t>ユムラオンセンアラユ</t>
  </si>
  <si>
    <t>ハマサカオンセンゲンセントウ</t>
  </si>
  <si>
    <t>ハマサカケンミンサンビーチマツノニワ</t>
  </si>
  <si>
    <t>ハマサカポケットパーク</t>
  </si>
  <si>
    <t>ユムラオンセンポケットパーク</t>
  </si>
  <si>
    <t>ハマサカハクバコウエン</t>
  </si>
  <si>
    <t>シロヤマエンチ</t>
  </si>
  <si>
    <t>タキミガワバイカモコウエン</t>
  </si>
  <si>
    <t>ウオミダイコウエン</t>
  </si>
  <si>
    <t>ナナサカヤトウゲテンボウダイ</t>
  </si>
  <si>
    <t>シオフキミサキコウエン</t>
  </si>
  <si>
    <t>ユメチヨヒロバ</t>
  </si>
  <si>
    <t>ケンコウコウエン</t>
  </si>
  <si>
    <t>セイショウコウエン</t>
  </si>
  <si>
    <t>ショウボウアントンボノサトコウエン</t>
  </si>
  <si>
    <t>ログハウスカナダ</t>
  </si>
  <si>
    <t>キリタキシャクナゲセンター</t>
  </si>
  <si>
    <t>ハマサカヤエイジョウ</t>
  </si>
  <si>
    <t>セイショウネンリョコウムラクサブトエンチ</t>
  </si>
  <si>
    <t>ハマサカケンミンサンビーチ</t>
  </si>
  <si>
    <t>モロヨセカイスイヨクジョウ</t>
  </si>
  <si>
    <t>イグミケンミンサンビーチ</t>
  </si>
  <si>
    <t>ハマサカレクリエーションセンターチュウシャジョウ</t>
  </si>
  <si>
    <t>ユムラオンセンヒガシチュウシャジョウ</t>
  </si>
  <si>
    <t>ユムラオンセンキタチュウシャジョウ</t>
  </si>
  <si>
    <t>ユムラオンセンカンコウコウリュウセンターチュウシャジョウ</t>
  </si>
  <si>
    <t>イグミボウサイタモクテキヒロバ</t>
  </si>
  <si>
    <t>ハッタボウサイヒロバ</t>
  </si>
  <si>
    <t>ウツヤダンチ</t>
  </si>
  <si>
    <t>ワカマツダンチ</t>
  </si>
  <si>
    <t>イズミチョウダンチ</t>
  </si>
  <si>
    <t>ホソダダンチ</t>
  </si>
  <si>
    <t>ヨウカイチダンチ</t>
  </si>
  <si>
    <t>イドダンチニゴウトウ</t>
  </si>
  <si>
    <t>イドダンチサンゴウトウ</t>
  </si>
  <si>
    <t>ハマサカスコヤカヒロバ</t>
  </si>
  <si>
    <t>ハマサカビーアンドジーカイヨウセンター</t>
  </si>
  <si>
    <t>ハマサカタイイクセンター</t>
  </si>
  <si>
    <t>ハマサカスモウジョウ</t>
  </si>
  <si>
    <t>ハマサカタモクテキコウエングラウンドゴルフジョウ</t>
  </si>
  <si>
    <t>ハマサカサンソンヒロバ</t>
  </si>
  <si>
    <t>ハマサカビーアンドジーカイヨウセンターテイコシセツ</t>
  </si>
  <si>
    <t>キュウハッタチュウガッコウ</t>
  </si>
  <si>
    <t>キュウテラギショウガッコウ</t>
  </si>
  <si>
    <t>オンセンコウミンカン</t>
  </si>
  <si>
    <t>ハマサカコウミンカン</t>
  </si>
  <si>
    <t>アカサキチクコウミンカン</t>
  </si>
  <si>
    <t>ミオチクコウミンカン</t>
  </si>
  <si>
    <t>オオバチクコウミンカン</t>
  </si>
  <si>
    <t>クトチクコウミンカン</t>
  </si>
  <si>
    <t>クトヤマチクコウミンカン</t>
  </si>
  <si>
    <t>モロヨセチクコウミンカン</t>
  </si>
  <si>
    <t>イグミチクコウミンカン</t>
  </si>
  <si>
    <t>ハルキチクコウミンカン</t>
  </si>
  <si>
    <t>テラギチクコウミンカン</t>
  </si>
  <si>
    <t>ハッタチクコウミンカン</t>
  </si>
  <si>
    <t>コウリツハマサカビョウイン</t>
  </si>
  <si>
    <t>コクミンケンコウホケンテラギシンリョウジョ</t>
  </si>
  <si>
    <t>コクミンケンコウホケンハッタシンリョウジョ</t>
  </si>
  <si>
    <t>キシダシュッチョウシンリョウジョ</t>
  </si>
  <si>
    <t>コクミンケンコウホケンシカシンリョウジョ</t>
  </si>
  <si>
    <t>カイゴロウジンホケンシセツササユリ</t>
  </si>
  <si>
    <t>チイキホウカツシエンセンター</t>
  </si>
  <si>
    <t>ハマサカフクシセンター</t>
  </si>
  <si>
    <t>ホケンフクシセンタースコヤカーニ</t>
  </si>
  <si>
    <t>コウレイシャセイカツフクシセンター</t>
  </si>
  <si>
    <t>ハマサカニンテイコドモエン</t>
  </si>
  <si>
    <t>オオバニンテイコドモエン</t>
  </si>
  <si>
    <t>ミョウジョウニンテイコドモエン</t>
  </si>
  <si>
    <t>ユメッコニンテイコドモエン</t>
  </si>
  <si>
    <t>ハマサカコソダテシエンセンター</t>
  </si>
  <si>
    <t>オンセンコソダテシエンセンター</t>
  </si>
  <si>
    <t>ハマサカキタジドウクラブ</t>
  </si>
  <si>
    <t>オンセンジドウクラブ</t>
  </si>
  <si>
    <t>ハマサカヒガシショウガッコウ</t>
  </si>
  <si>
    <t>ハマサカニシショウガッコウ</t>
  </si>
  <si>
    <t>ハマサカミナミショウガッコウ</t>
  </si>
  <si>
    <t>ハマサカキタショウガッコウ</t>
  </si>
  <si>
    <t>オンセンショウガッコウ</t>
  </si>
  <si>
    <t>テラギショウガッコウ</t>
  </si>
  <si>
    <t>ハマサカチュウガッコウ</t>
  </si>
  <si>
    <t>ユメガオカチュウガッコウ</t>
  </si>
  <si>
    <t>ガッコウキュウショクセンター</t>
  </si>
  <si>
    <t>サンインカイガンジオパークハマサカノサト</t>
  </si>
  <si>
    <t>名称_英字</t>
  </si>
  <si>
    <t>名称_通称</t>
  </si>
  <si>
    <t/>
  </si>
  <si>
    <t>POIコード</t>
  </si>
  <si>
    <t>外部識別子</t>
  </si>
  <si>
    <t>外部識別子の値</t>
  </si>
  <si>
    <t>所在地_全国地方公共団体コード</t>
  </si>
  <si>
    <t>町字ID</t>
  </si>
  <si>
    <t>所在地_連結表記</t>
  </si>
  <si>
    <t>兵庫県美方郡新温泉町浜坂2673-1</t>
  </si>
  <si>
    <t>兵庫県美方郡新温泉町湯990-8</t>
  </si>
  <si>
    <t>兵庫県美方郡新温泉町浜坂1903-1</t>
  </si>
  <si>
    <t>兵庫県美方郡新温泉町浜坂2135-1</t>
  </si>
  <si>
    <t>兵庫県美方郡新温泉町三尾195</t>
  </si>
  <si>
    <t>兵庫県美方郡新温泉町石橋744-1</t>
  </si>
  <si>
    <t>兵庫県美方郡新温泉町浜坂1208</t>
  </si>
  <si>
    <t>兵庫県美方郡新温泉町浜坂842-2</t>
  </si>
  <si>
    <t>兵庫県美方郡新温泉町千谷850</t>
  </si>
  <si>
    <t>兵庫県美方郡新温泉町浜坂2351-1</t>
  </si>
  <si>
    <t>兵庫県美方郡新温泉町芦屋字水尻</t>
  </si>
  <si>
    <t>兵庫県美方郡新温泉町湯80</t>
  </si>
  <si>
    <t>兵庫県美方郡新温泉町湯98-3</t>
  </si>
  <si>
    <t>兵庫県美方郡新温泉町石橋757-1</t>
  </si>
  <si>
    <t>兵庫県美方郡新温泉町芦屋853-1</t>
  </si>
  <si>
    <t>兵庫県美方郡新温泉町湯</t>
  </si>
  <si>
    <t>兵庫県美方郡新温泉町浜坂938-6</t>
  </si>
  <si>
    <t>兵庫県美方郡新温泉町丹土1033</t>
  </si>
  <si>
    <t>兵庫県美方郡新温泉町湯1604</t>
  </si>
  <si>
    <t>兵庫県美方郡新温泉町芦屋853-31</t>
  </si>
  <si>
    <t>兵庫県美方郡新温泉町七釜524</t>
  </si>
  <si>
    <t>兵庫県美方郡新温泉町湯1371</t>
  </si>
  <si>
    <t>兵庫県美方郡新温泉町浜坂1352-１</t>
  </si>
  <si>
    <t>兵庫県美方郡新温泉町浜坂2330-6</t>
  </si>
  <si>
    <t>兵庫県美方郡新温泉町湯1248地先</t>
  </si>
  <si>
    <t>兵庫県美方郡新温泉町湯1248</t>
  </si>
  <si>
    <t>兵庫県美方郡新温泉町浜坂1216</t>
  </si>
  <si>
    <t>兵庫県美方郡新温泉町芦屋</t>
  </si>
  <si>
    <t>兵庫県美方郡新温泉町浜坂1947-2</t>
  </si>
  <si>
    <t>兵庫県美方郡新温泉町湯1264-１</t>
  </si>
  <si>
    <t>兵庫県美方郡新温泉町浜坂775-１</t>
  </si>
  <si>
    <t>兵庫県美方郡新温泉町栃谷</t>
  </si>
  <si>
    <t>兵庫県美方郡新温泉町居組</t>
  </si>
  <si>
    <t>兵庫県美方郡新温泉町湯1684-5</t>
  </si>
  <si>
    <t>兵庫県美方郡新温泉町正法庵471</t>
  </si>
  <si>
    <t>兵庫県美方郡新温泉町湯753</t>
  </si>
  <si>
    <t>兵庫県美方郡新温泉町岸田3501-1</t>
  </si>
  <si>
    <t>兵庫県美方郡新温泉町飯野874-1</t>
  </si>
  <si>
    <t>兵庫県美方郡新温泉町諸寄</t>
  </si>
  <si>
    <t>兵庫県美方郡新温泉町湯1359-1</t>
  </si>
  <si>
    <t>兵庫県美方郡新温泉町細田465-1</t>
  </si>
  <si>
    <t>兵庫県美方郡新温泉町田井250-1</t>
  </si>
  <si>
    <t>兵庫県美方郡新温泉町久谷118-1</t>
  </si>
  <si>
    <t>兵庫県美方郡新温泉町居組616</t>
  </si>
  <si>
    <t>兵庫県美方郡新温泉町千谷37-１</t>
  </si>
  <si>
    <t>兵庫県美方郡新温泉町浜坂2457-1</t>
  </si>
  <si>
    <t>兵庫県美方郡新温泉町七釜19-1</t>
  </si>
  <si>
    <t>兵庫県美方郡新温泉町湯880-1、湯880-9</t>
  </si>
  <si>
    <t>兵庫県美方郡新温泉町細田435-1</t>
  </si>
  <si>
    <t>兵庫県美方郡新温泉町井土824-1</t>
  </si>
  <si>
    <t>兵庫県美方郡新温泉町井土613</t>
  </si>
  <si>
    <t>兵庫県美方郡新温泉町井土614-1</t>
  </si>
  <si>
    <t>兵庫県美方郡新温泉町浜坂2431</t>
  </si>
  <si>
    <t>兵庫県美方郡新温泉町浜坂2440-1</t>
  </si>
  <si>
    <t>兵庫県美方郡新温泉町浜坂2446-2</t>
  </si>
  <si>
    <t>兵庫県美方郡新温泉町浜坂字下タ山61</t>
  </si>
  <si>
    <t>兵庫県美方郡新温泉町二日市263</t>
  </si>
  <si>
    <t>兵庫県美方郡新温泉町諸寄41-1</t>
  </si>
  <si>
    <t>兵庫県美方郡新温泉町石橋755</t>
  </si>
  <si>
    <t>兵庫県美方郡新温泉町桐岡335</t>
  </si>
  <si>
    <t>兵庫県美方郡新温泉町赤崎618-1</t>
  </si>
  <si>
    <t>兵庫県美方郡新温泉町三尾187</t>
  </si>
  <si>
    <t>兵庫県美方郡新温泉町栃谷402-3</t>
  </si>
  <si>
    <t>兵庫県美方郡新温泉町高末390-1</t>
  </si>
  <si>
    <t>兵庫県美方郡新温泉町久斗山1274</t>
  </si>
  <si>
    <t>兵庫県美方郡新温泉町諸寄739-1</t>
  </si>
  <si>
    <t>兵庫県美方郡新温泉町居組604-1</t>
  </si>
  <si>
    <t>兵庫県美方郡新温泉町春来716-2</t>
  </si>
  <si>
    <t>兵庫県美方郡新温泉町桐岡250</t>
  </si>
  <si>
    <t>兵庫県美方郡新温泉町千谷37</t>
  </si>
  <si>
    <t>兵庫県美方郡新温泉町二日市184-1</t>
  </si>
  <si>
    <t>兵庫県美方郡新温泉町桐岡235</t>
  </si>
  <si>
    <t>兵庫県美方郡新温泉町千谷32-3</t>
  </si>
  <si>
    <t xml:space="preserve">兵庫県美方郡新温泉町岸田1434-1 </t>
  </si>
  <si>
    <t>兵庫県美方郡新温泉町湯930-1</t>
  </si>
  <si>
    <t>兵庫県美方郡新温泉町二日市177</t>
  </si>
  <si>
    <t>兵庫県美方郡新温泉町二日市216-４</t>
  </si>
  <si>
    <t>兵庫県美方郡新温泉町湯1019</t>
  </si>
  <si>
    <t>兵庫県美方郡新温泉町湯894</t>
  </si>
  <si>
    <t>兵庫県美方郡新温泉町浜坂834-1</t>
  </si>
  <si>
    <t>兵庫県美方郡新温泉町二日市753-1</t>
  </si>
  <si>
    <t>兵庫県美方郡新温泉町諸寄356</t>
  </si>
  <si>
    <t>兵庫県美方郡新温泉町湯1685-137</t>
  </si>
  <si>
    <t>兵庫県美方郡新温泉町浜坂2669-11</t>
  </si>
  <si>
    <t>兵庫県美方郡新温泉町浜坂2620</t>
  </si>
  <si>
    <t>兵庫県美方郡新温泉町高末390-１</t>
  </si>
  <si>
    <t>兵庫県美方郡新温泉町諸寄1181</t>
  </si>
  <si>
    <t>兵庫県美方郡新温泉町湯28</t>
  </si>
  <si>
    <t>兵庫県美方郡新温泉町桐岡374</t>
  </si>
  <si>
    <t>兵庫県美方郡新温泉町浜坂77-185</t>
  </si>
  <si>
    <t>兵庫県美方郡新温泉町細田38</t>
  </si>
  <si>
    <t>兵庫県美方郡新温泉町栃谷57</t>
  </si>
  <si>
    <t>所在地_都道府県</t>
  </si>
  <si>
    <t>兵庫県</t>
  </si>
  <si>
    <t>所在地_市区町村</t>
  </si>
  <si>
    <t>美方郡新温泉町浜坂2673-1</t>
  </si>
  <si>
    <t>美方郡新温泉町湯990-8</t>
  </si>
  <si>
    <t>美方郡新温泉町浜坂1903-1</t>
  </si>
  <si>
    <t>美方郡新温泉町浜坂2135-1</t>
  </si>
  <si>
    <t>美方郡新温泉町三尾195</t>
  </si>
  <si>
    <t>美方郡新温泉町石橋744-1</t>
  </si>
  <si>
    <t>美方郡新温泉町浜坂1208</t>
  </si>
  <si>
    <t>美方郡新温泉町浜坂842-2</t>
  </si>
  <si>
    <t>美方郡新温泉町千谷850</t>
  </si>
  <si>
    <t>美方郡新温泉町浜坂2351-1</t>
  </si>
  <si>
    <t>美方郡新温泉町芦屋字水尻</t>
  </si>
  <si>
    <t>美方郡新温泉町湯80</t>
  </si>
  <si>
    <t>美方郡新温泉町湯98-3</t>
  </si>
  <si>
    <t>美方郡新温泉町石橋757-1</t>
  </si>
  <si>
    <t>美方郡新温泉町芦屋853-1</t>
  </si>
  <si>
    <t>美方郡新温泉町湯</t>
  </si>
  <si>
    <t>美方郡新温泉町浜坂938-6</t>
  </si>
  <si>
    <t>美方郡新温泉町丹土1033</t>
  </si>
  <si>
    <t>美方郡新温泉町湯1604</t>
  </si>
  <si>
    <t>美方郡新温泉町芦屋853-31</t>
  </si>
  <si>
    <t>美方郡新温泉町七釜524</t>
  </si>
  <si>
    <t>美方郡新温泉町湯1371</t>
  </si>
  <si>
    <t>美方郡新温泉町浜坂1352-１</t>
  </si>
  <si>
    <t>美方郡新温泉町浜坂2330-6</t>
  </si>
  <si>
    <t>美方郡新温泉町湯1248地先</t>
  </si>
  <si>
    <t>美方郡新温泉町湯1248</t>
  </si>
  <si>
    <t>美方郡新温泉町浜坂1216</t>
  </si>
  <si>
    <t>美方郡新温泉町芦屋</t>
  </si>
  <si>
    <t>美方郡新温泉町浜坂1947-2</t>
  </si>
  <si>
    <t>美方郡新温泉町湯1264-１</t>
  </si>
  <si>
    <t>美方郡新温泉町浜坂775-１</t>
  </si>
  <si>
    <t>美方郡新温泉町栃谷</t>
  </si>
  <si>
    <t>美方郡新温泉町居組</t>
  </si>
  <si>
    <t>美方郡新温泉町湯1684-5</t>
  </si>
  <si>
    <t>美方郡新温泉町正法庵471</t>
  </si>
  <si>
    <t>美方郡新温泉町湯753</t>
  </si>
  <si>
    <t>美方郡新温泉町岸田3501-1</t>
  </si>
  <si>
    <t>美方郡新温泉町飯野874-1</t>
  </si>
  <si>
    <t>美方郡新温泉町諸寄</t>
  </si>
  <si>
    <t>美方郡新温泉町湯1359-1</t>
  </si>
  <si>
    <t>美方郡新温泉町細田465-1</t>
  </si>
  <si>
    <t>美方郡新温泉町田井250-1</t>
  </si>
  <si>
    <t>美方郡新温泉町久谷118-1</t>
  </si>
  <si>
    <t>美方郡新温泉町居組616</t>
  </si>
  <si>
    <t>美方郡新温泉町千谷37-１</t>
  </si>
  <si>
    <t>美方郡新温泉町浜坂2457-1</t>
  </si>
  <si>
    <t>美方郡新温泉町七釜19-1</t>
  </si>
  <si>
    <t>美方郡新温泉町湯880-1、湯880-9</t>
  </si>
  <si>
    <t>美方郡新温泉町細田435-1</t>
  </si>
  <si>
    <t>美方郡新温泉町井土824-1</t>
  </si>
  <si>
    <t>美方郡新温泉町井土613</t>
  </si>
  <si>
    <t>美方郡新温泉町井土614-1</t>
  </si>
  <si>
    <t>美方郡新温泉町浜坂2431</t>
  </si>
  <si>
    <t>美方郡新温泉町浜坂2440-1</t>
  </si>
  <si>
    <t>美方郡新温泉町浜坂2446-2</t>
  </si>
  <si>
    <t>美方郡新温泉町浜坂字下タ山61</t>
  </si>
  <si>
    <t>美方郡新温泉町二日市263</t>
  </si>
  <si>
    <t>美方郡新温泉町諸寄41-1</t>
  </si>
  <si>
    <t>美方郡新温泉町石橋755</t>
  </si>
  <si>
    <t>美方郡新温泉町桐岡335</t>
  </si>
  <si>
    <t>美方郡新温泉町赤崎618-1</t>
  </si>
  <si>
    <t>美方郡新温泉町三尾187</t>
  </si>
  <si>
    <t>美方郡新温泉町栃谷402-3</t>
  </si>
  <si>
    <t>美方郡新温泉町高末390-1</t>
  </si>
  <si>
    <t>美方郡新温泉町久斗山1274</t>
  </si>
  <si>
    <t>美方郡新温泉町諸寄739-1</t>
  </si>
  <si>
    <t>美方郡新温泉町居組604-1</t>
  </si>
  <si>
    <t>美方郡新温泉町春来716-2</t>
  </si>
  <si>
    <t>美方郡新温泉町桐岡250</t>
  </si>
  <si>
    <t>美方郡新温泉町千谷37</t>
  </si>
  <si>
    <t>美方郡新温泉町二日市184-1</t>
  </si>
  <si>
    <t>美方郡新温泉町桐岡235</t>
  </si>
  <si>
    <t>美方郡新温泉町千谷32-3</t>
  </si>
  <si>
    <t xml:space="preserve">美方郡新温泉町岸田1434-1 </t>
  </si>
  <si>
    <t>美方郡新温泉町湯930-1</t>
  </si>
  <si>
    <t>美方郡新温泉町二日市177</t>
  </si>
  <si>
    <t>美方郡新温泉町二日市216-４</t>
  </si>
  <si>
    <t>美方郡新温泉町湯1019</t>
  </si>
  <si>
    <t>美方郡新温泉町湯894</t>
  </si>
  <si>
    <t>美方郡新温泉町浜坂834-1</t>
  </si>
  <si>
    <t>美方郡新温泉町二日市753-1</t>
  </si>
  <si>
    <t>美方郡新温泉町諸寄356</t>
  </si>
  <si>
    <t>美方郡新温泉町湯1685-137</t>
  </si>
  <si>
    <t>美方郡新温泉町浜坂2669-11</t>
  </si>
  <si>
    <t>美方郡新温泉町浜坂2620</t>
  </si>
  <si>
    <t>美方郡新温泉町高末390-１</t>
  </si>
  <si>
    <t>美方郡新温泉町諸寄1181</t>
  </si>
  <si>
    <t>美方郡新温泉町湯28</t>
  </si>
  <si>
    <t>美方郡新温泉町桐岡374</t>
  </si>
  <si>
    <t>美方郡新温泉町浜坂77-185</t>
  </si>
  <si>
    <t>美方郡新温泉町細田38</t>
  </si>
  <si>
    <t>美方郡新温泉町栃谷57</t>
  </si>
  <si>
    <t>所在地_町字</t>
  </si>
  <si>
    <t>所在地_番地以下</t>
  </si>
  <si>
    <t>建物名等(方書)</t>
  </si>
  <si>
    <t>緯度</t>
  </si>
  <si>
    <t>35.62351</t>
  </si>
  <si>
    <t>35.55271</t>
  </si>
  <si>
    <t>35.55297</t>
  </si>
  <si>
    <t>35.62395</t>
  </si>
  <si>
    <t>35.62265</t>
  </si>
  <si>
    <t>35.62108</t>
  </si>
  <si>
    <t>35.65697</t>
  </si>
  <si>
    <t>35.50654</t>
  </si>
  <si>
    <t>35.62491</t>
  </si>
  <si>
    <t>35.62462</t>
  </si>
  <si>
    <t>35.53032</t>
  </si>
  <si>
    <t>35.62124</t>
  </si>
  <si>
    <t>35.62854</t>
  </si>
  <si>
    <t>35.55638</t>
  </si>
  <si>
    <t>35.55526</t>
  </si>
  <si>
    <t>35.50608</t>
  </si>
  <si>
    <t>35.55534</t>
  </si>
  <si>
    <t>35.62805</t>
  </si>
  <si>
    <t>35.55754</t>
  </si>
  <si>
    <t>35.62163</t>
  </si>
  <si>
    <t>35.51785</t>
  </si>
  <si>
    <t>35.55678</t>
  </si>
  <si>
    <t>35.62749</t>
  </si>
  <si>
    <t>35.60778</t>
  </si>
  <si>
    <t>35.55737</t>
  </si>
  <si>
    <t>35.62612</t>
  </si>
  <si>
    <t>35.62084</t>
  </si>
  <si>
    <t>35.5564</t>
  </si>
  <si>
    <t>35.555</t>
  </si>
  <si>
    <t>35.5549</t>
  </si>
  <si>
    <t>35.62543</t>
  </si>
  <si>
    <t>35.62784</t>
  </si>
  <si>
    <t>35.62271</t>
  </si>
  <si>
    <t>35.55512</t>
  </si>
  <si>
    <t>35.6287</t>
  </si>
  <si>
    <t>35.6248</t>
  </si>
  <si>
    <t>35.60294</t>
  </si>
  <si>
    <t>35.61303</t>
  </si>
  <si>
    <t>35.61206</t>
  </si>
  <si>
    <t>35.60759</t>
  </si>
  <si>
    <t>35.55465</t>
  </si>
  <si>
    <t>35.53431</t>
  </si>
  <si>
    <t>35.55345</t>
  </si>
  <si>
    <t>35.60426</t>
  </si>
  <si>
    <t>35.53563</t>
  </si>
  <si>
    <t>35.46154</t>
  </si>
  <si>
    <t>35.62804</t>
  </si>
  <si>
    <t>35.53255</t>
  </si>
  <si>
    <t>35.62866</t>
  </si>
  <si>
    <t>35.62025</t>
  </si>
  <si>
    <t>35.61247</t>
  </si>
  <si>
    <t>35.62743</t>
  </si>
  <si>
    <t>35.55631</t>
  </si>
  <si>
    <t>35.5593</t>
  </si>
  <si>
    <t>35.55656</t>
  </si>
  <si>
    <t>35.62993</t>
  </si>
  <si>
    <t>35.61964</t>
  </si>
  <si>
    <t>35.6142</t>
  </si>
  <si>
    <t>35.53469</t>
  </si>
  <si>
    <t>35.61808</t>
  </si>
  <si>
    <t>35.61329</t>
  </si>
  <si>
    <t>35.54727</t>
  </si>
  <si>
    <t>35.55766</t>
  </si>
  <si>
    <t>35.56839</t>
  </si>
  <si>
    <t>35.579</t>
  </si>
  <si>
    <t>35.57936</t>
  </si>
  <si>
    <t>35.61963</t>
  </si>
  <si>
    <t>35.61982</t>
  </si>
  <si>
    <t>35.61941</t>
  </si>
  <si>
    <t>35.61923</t>
  </si>
  <si>
    <t>35.61473</t>
  </si>
  <si>
    <t>35.62142</t>
  </si>
  <si>
    <t>35.62387</t>
  </si>
  <si>
    <t>35.50633</t>
  </si>
  <si>
    <t>35.52851</t>
  </si>
  <si>
    <t>35.55264</t>
  </si>
  <si>
    <t>35.62391</t>
  </si>
  <si>
    <t>35.64108</t>
  </si>
  <si>
    <t>35.6577</t>
  </si>
  <si>
    <t>35.608</t>
  </si>
  <si>
    <t>35.61857</t>
  </si>
  <si>
    <t>35.58367</t>
  </si>
  <si>
    <t>35.6175</t>
  </si>
  <si>
    <t>35.61294</t>
  </si>
  <si>
    <t>35.51522</t>
  </si>
  <si>
    <t>35.52793</t>
  </si>
  <si>
    <t>35.5347</t>
  </si>
  <si>
    <t>35.61863</t>
  </si>
  <si>
    <t>35.52766</t>
  </si>
  <si>
    <t>35.53406</t>
  </si>
  <si>
    <t>35.50416</t>
  </si>
  <si>
    <t>35.55331</t>
  </si>
  <si>
    <t>35.61881</t>
  </si>
  <si>
    <t>35.62364</t>
  </si>
  <si>
    <t>35.61792</t>
  </si>
  <si>
    <t>35.551</t>
  </si>
  <si>
    <t>35.54909</t>
  </si>
  <si>
    <t>35.6239</t>
  </si>
  <si>
    <t>35.61877</t>
  </si>
  <si>
    <t>35.61905</t>
  </si>
  <si>
    <t>35.54759</t>
  </si>
  <si>
    <t>35.54725</t>
  </si>
  <si>
    <t>35.62309</t>
  </si>
  <si>
    <t>35.55078</t>
  </si>
  <si>
    <t>35.61871</t>
  </si>
  <si>
    <t>35.61044</t>
  </si>
  <si>
    <t>35.60799</t>
  </si>
  <si>
    <t>35.62262</t>
  </si>
  <si>
    <t>35.55713</t>
  </si>
  <si>
    <t>35.53046</t>
  </si>
  <si>
    <t>35.56234</t>
  </si>
  <si>
    <t>35.61858</t>
  </si>
  <si>
    <t>35.61027</t>
  </si>
  <si>
    <t>経度</t>
  </si>
  <si>
    <t>134.4489</t>
  </si>
  <si>
    <t>134.4919</t>
  </si>
  <si>
    <t>134.4917</t>
  </si>
  <si>
    <t>134.449</t>
  </si>
  <si>
    <t>134.451</t>
  </si>
  <si>
    <t>134.4539</t>
  </si>
  <si>
    <t>134.505</t>
  </si>
  <si>
    <t>134.4598</t>
  </si>
  <si>
    <t>134.4536</t>
  </si>
  <si>
    <t>134.4545</t>
  </si>
  <si>
    <t>134.4406</t>
  </si>
  <si>
    <t>134.4524</t>
  </si>
  <si>
    <t>134.446</t>
  </si>
  <si>
    <t>134.4874</t>
  </si>
  <si>
    <t>134.4877</t>
  </si>
  <si>
    <t>134.4554</t>
  </si>
  <si>
    <t>134.4878</t>
  </si>
  <si>
    <t>134.4468</t>
  </si>
  <si>
    <t>134.4865</t>
  </si>
  <si>
    <t>134.457</t>
  </si>
  <si>
    <t>134.488</t>
  </si>
  <si>
    <t>134.4499</t>
  </si>
  <si>
    <t>134.4761</t>
  </si>
  <si>
    <t>134.4528</t>
  </si>
  <si>
    <t>134.4875</t>
  </si>
  <si>
    <t>134.4881</t>
  </si>
  <si>
    <t>134.4541</t>
  </si>
  <si>
    <t>134.4477</t>
  </si>
  <si>
    <t>134.4884</t>
  </si>
  <si>
    <t>134.4582</t>
  </si>
  <si>
    <t>134.437</t>
  </si>
  <si>
    <t>134.4686</t>
  </si>
  <si>
    <t>134.3864</t>
  </si>
  <si>
    <t>134.3868</t>
  </si>
  <si>
    <t>134.3772</t>
  </si>
  <si>
    <t>134.4915</t>
  </si>
  <si>
    <t>134.4888</t>
  </si>
  <si>
    <t>134.5072</t>
  </si>
  <si>
    <t>134.4961</t>
  </si>
  <si>
    <t>134.4752</t>
  </si>
  <si>
    <t>134.4474</t>
  </si>
  <si>
    <t>134.4785</t>
  </si>
  <si>
    <t>134.4323</t>
  </si>
  <si>
    <t>134.385</t>
  </si>
  <si>
    <t>134.491</t>
  </si>
  <si>
    <t>134.4863</t>
  </si>
  <si>
    <t>134.4882</t>
  </si>
  <si>
    <t>134.5075</t>
  </si>
  <si>
    <t>134.3912</t>
  </si>
  <si>
    <t>134.4401</t>
  </si>
  <si>
    <t>134.4471</t>
  </si>
  <si>
    <t>134.4671</t>
  </si>
  <si>
    <t>134.4869</t>
  </si>
  <si>
    <t>134.4861</t>
  </si>
  <si>
    <t>134.4842</t>
  </si>
  <si>
    <t>134.4898</t>
  </si>
  <si>
    <t>134.4498</t>
  </si>
  <si>
    <t>134.4504</t>
  </si>
  <si>
    <t>134.4491</t>
  </si>
  <si>
    <t>134.4486</t>
  </si>
  <si>
    <t>134.4496</t>
  </si>
  <si>
    <t>134.4744</t>
  </si>
  <si>
    <t>134.4365</t>
  </si>
  <si>
    <t>134.4553</t>
  </si>
  <si>
    <t>134.4824</t>
  </si>
  <si>
    <t>134.4918</t>
  </si>
  <si>
    <t>134.4925</t>
  </si>
  <si>
    <t>134.5058</t>
  </si>
  <si>
    <t>134.4717</t>
  </si>
  <si>
    <t>134.5014</t>
  </si>
  <si>
    <t>134.5515</t>
  </si>
  <si>
    <t>134.4316</t>
  </si>
  <si>
    <t>134.3909</t>
  </si>
  <si>
    <t>134.5323</t>
  </si>
  <si>
    <t>134.4838</t>
  </si>
  <si>
    <t>134.4398</t>
  </si>
  <si>
    <t>134.4757</t>
  </si>
  <si>
    <t>134.4844</t>
  </si>
  <si>
    <t>134.4402</t>
  </si>
  <si>
    <t>134.4577</t>
  </si>
  <si>
    <t>134.4763</t>
  </si>
  <si>
    <t>134.4756</t>
  </si>
  <si>
    <t>134.4929</t>
  </si>
  <si>
    <t>134.4871</t>
  </si>
  <si>
    <t>134.4746</t>
  </si>
  <si>
    <t>134.434</t>
  </si>
  <si>
    <t>134.4856</t>
  </si>
  <si>
    <t>134.4484</t>
  </si>
  <si>
    <t>134.4852</t>
  </si>
  <si>
    <t>134.4492</t>
  </si>
  <si>
    <t>134.493</t>
  </si>
  <si>
    <t>134.5013</t>
  </si>
  <si>
    <t>134.4307</t>
  </si>
  <si>
    <t>134.4716</t>
  </si>
  <si>
    <t>134.486</t>
  </si>
  <si>
    <t>134.4864</t>
  </si>
  <si>
    <t>134.4494</t>
  </si>
  <si>
    <t>134.4823</t>
  </si>
  <si>
    <t>134.4699</t>
  </si>
  <si>
    <t>高度の種別</t>
  </si>
  <si>
    <t>高度の値</t>
  </si>
  <si>
    <t>電話番号</t>
  </si>
  <si>
    <t>0796-82-3111</t>
  </si>
  <si>
    <t>0796-92-1131</t>
  </si>
  <si>
    <t>0796-92-1870</t>
  </si>
  <si>
    <t>0796-82-4339</t>
  </si>
  <si>
    <t>0796-82-1735</t>
  </si>
  <si>
    <t>0796-82-3328</t>
  </si>
  <si>
    <t>0796-82-5624</t>
  </si>
  <si>
    <t>0796-93-0088</t>
  </si>
  <si>
    <t>0796-82-4490</t>
  </si>
  <si>
    <t>0796-82-5251</t>
  </si>
  <si>
    <t>0796-93-0888</t>
  </si>
  <si>
    <t>0796-80-1126</t>
  </si>
  <si>
    <t>0796-82-5222</t>
  </si>
  <si>
    <t>0796-99-2300</t>
  </si>
  <si>
    <t>0796-92-2000</t>
  </si>
  <si>
    <t>0796-99-4600</t>
  </si>
  <si>
    <t>0796-82-4580</t>
  </si>
  <si>
    <t>0796-92-2641</t>
  </si>
  <si>
    <t>0796-92-1081</t>
  </si>
  <si>
    <t>0796-82-0932</t>
  </si>
  <si>
    <t>0796-83-1526</t>
  </si>
  <si>
    <t>0796-92-2002</t>
  </si>
  <si>
    <t>0796-82-5080</t>
  </si>
  <si>
    <t>0796-82-5625</t>
  </si>
  <si>
    <t>0796-82-3115</t>
  </si>
  <si>
    <t>0796-92-1713</t>
  </si>
  <si>
    <t>0796-82-5626</t>
  </si>
  <si>
    <t>0796-92-2777</t>
  </si>
  <si>
    <t xml:space="preserve">0796-82-4580 </t>
  </si>
  <si>
    <t>0796-82-1571</t>
  </si>
  <si>
    <t>0796-82-4860</t>
  </si>
  <si>
    <t>0796-82-5621</t>
  </si>
  <si>
    <t>0796-82-1616</t>
  </si>
  <si>
    <t>0796-82-5629</t>
  </si>
  <si>
    <t>0796-82-1611</t>
  </si>
  <si>
    <t>0796-92-1080</t>
  </si>
  <si>
    <t>0796-93-0001</t>
  </si>
  <si>
    <t>0796-93-0650</t>
  </si>
  <si>
    <t>0796-92-0140</t>
  </si>
  <si>
    <t>0796-83-2311</t>
  </si>
  <si>
    <t>0796-82-5623</t>
  </si>
  <si>
    <t>0796-82-1071</t>
  </si>
  <si>
    <t>0796-99-2940</t>
  </si>
  <si>
    <t>0796-92-2572</t>
  </si>
  <si>
    <t>0796-82-1360</t>
  </si>
  <si>
    <t>0796-82-1239</t>
  </si>
  <si>
    <t>0796-82-4831</t>
  </si>
  <si>
    <t>0796-92-1095</t>
  </si>
  <si>
    <t>0796-82-4152</t>
  </si>
  <si>
    <t>0796-82-1849</t>
  </si>
  <si>
    <t>0796-99-2270</t>
  </si>
  <si>
    <t>0796-82-1238</t>
  </si>
  <si>
    <t>0796-82-1134</t>
  </si>
  <si>
    <t>0796-82-1237</t>
  </si>
  <si>
    <t>0796-82-1101</t>
  </si>
  <si>
    <t>0796-92-1092</t>
  </si>
  <si>
    <t>0796-92-1093</t>
  </si>
  <si>
    <t>0796-82-1104</t>
  </si>
  <si>
    <t>0796-92-1090</t>
  </si>
  <si>
    <t>0796-82-1397</t>
  </si>
  <si>
    <t>0796-80-9010</t>
  </si>
  <si>
    <t>内線番号</t>
  </si>
  <si>
    <t>連絡先メールアドレス</t>
  </si>
  <si>
    <t>連絡先FormURL</t>
  </si>
  <si>
    <t>連絡先備考（その他、SNSなど）</t>
  </si>
  <si>
    <t>郵便番号</t>
  </si>
  <si>
    <t>法人番号</t>
  </si>
  <si>
    <t>団体名</t>
  </si>
  <si>
    <t>湯財残区</t>
  </si>
  <si>
    <t>夢公社</t>
  </si>
  <si>
    <t>新温泉町スポーツ協会</t>
  </si>
  <si>
    <t>新温泉町社会福祉協議会</t>
  </si>
  <si>
    <t>利用可能曜日</t>
  </si>
  <si>
    <t>月火水木金</t>
  </si>
  <si>
    <t>火水木金土日</t>
  </si>
  <si>
    <t>月火水木金土日</t>
  </si>
  <si>
    <t>月火水金土日</t>
  </si>
  <si>
    <t>月水木金土日</t>
  </si>
  <si>
    <t>火木金土日祝、年末年始</t>
  </si>
  <si>
    <t>月水</t>
  </si>
  <si>
    <t>土日</t>
  </si>
  <si>
    <t>開始時間</t>
  </si>
  <si>
    <t>終了時間</t>
  </si>
  <si>
    <t>利用可能時間特記事項</t>
  </si>
  <si>
    <t>休日10:00～17:00</t>
  </si>
  <si>
    <t>毎月15日休み</t>
  </si>
  <si>
    <t>第1・第3水曜日休み</t>
  </si>
  <si>
    <t>診療時間外12:00～14:00</t>
  </si>
  <si>
    <t>第2・4月曜日のみ利用可能</t>
  </si>
  <si>
    <t>診療時間外13:00～14:00、金曜日のみ9:00～13:00・16:00～19:00</t>
  </si>
  <si>
    <t>休日9:00～17:00</t>
  </si>
  <si>
    <t>説明</t>
  </si>
  <si>
    <t>車椅子可</t>
  </si>
  <si>
    <t>車椅子貸出</t>
  </si>
  <si>
    <t>ツエ貸出</t>
  </si>
  <si>
    <t>バリアフリートイレ</t>
  </si>
  <si>
    <t>スロープ、エレベータ、エスカレータ</t>
  </si>
  <si>
    <t>点字ブロック等の移動支援</t>
  </si>
  <si>
    <t>点字や読上による支援</t>
  </si>
  <si>
    <t>盲導犬・介助犬、聴導犬同伴</t>
  </si>
  <si>
    <t>字幕</t>
  </si>
  <si>
    <t>筆談対応</t>
  </si>
  <si>
    <t>優先駐車場</t>
  </si>
  <si>
    <t>オストメイト対応トイレ</t>
  </si>
  <si>
    <t>授乳室</t>
  </si>
  <si>
    <t>おむつ替えコーナー</t>
  </si>
  <si>
    <t>飲食可否</t>
  </si>
  <si>
    <t>ベビーカー貸出</t>
  </si>
  <si>
    <t>ベビーカー利用</t>
  </si>
  <si>
    <t>URL</t>
  </si>
  <si>
    <t>画像</t>
  </si>
  <si>
    <t>画像_ライセンス</t>
  </si>
  <si>
    <t>備考</t>
  </si>
  <si>
    <t>AED:戸籍受付窓口横の壁面多目的トイレ有り</t>
  </si>
  <si>
    <t>AED:玄関入って右側の柱時計の下多目的トイレ有り;オストメイト</t>
  </si>
  <si>
    <t>多目的トイレ有り</t>
  </si>
  <si>
    <t>簡易車椅子トイレ有り</t>
  </si>
  <si>
    <t>多目的トイレ有り;エレベーター有り;車椅子貸出有り;チャイルドチェア有り;ベビーカー貸出有り</t>
  </si>
  <si>
    <t>AED:カウンター内多目的トイレ有り</t>
  </si>
  <si>
    <t>AED:ビジターハウス入って左側の受付多目的トイレ有り</t>
  </si>
  <si>
    <t>AED:事務室</t>
  </si>
  <si>
    <t>AED:フロント向かって左側</t>
  </si>
  <si>
    <t>AED:受付カウンター</t>
  </si>
  <si>
    <t>AED:センターハウス入ってロビー正面</t>
  </si>
  <si>
    <t>AED:玄関入って下駄箱の左側</t>
  </si>
  <si>
    <t>AED:診察室</t>
  </si>
  <si>
    <t>AED:玄関入って正面多目的トイレ有り</t>
  </si>
  <si>
    <t>AED:玄関正面の調理室横</t>
  </si>
  <si>
    <t>AED:玄関入って右側の園児下駄箱</t>
  </si>
  <si>
    <t>AED:職員玄関正面の更衣室横</t>
  </si>
  <si>
    <t>AED:保健室内</t>
  </si>
  <si>
    <t>AED:玄関入って児童用下駄箱横</t>
  </si>
  <si>
    <t>AED:職員室前廊下の窓側</t>
  </si>
  <si>
    <t>AED:体育館入って正面左側</t>
  </si>
  <si>
    <t>AED:職員玄関左側</t>
  </si>
  <si>
    <t>AED:職員玄関の下駄箱</t>
  </si>
  <si>
    <t>AED:職員室窓側</t>
  </si>
  <si>
    <t>AED:職員室前廊下の消火栓横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</si>
</sst>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5E14-EC51-4059-854D-FE9ED1958E24}">
  <dimension ref="A1:BD116"/>
  <sheetViews>
    <sheetView tabSelected="1" topLeftCell="AR92" workbookViewId="0">
      <selection activeCell="BA107" sqref="BA107"/>
    </sheetView>
  </sheetViews>
  <sheetFormatPr defaultRowHeight="18.75" x14ac:dyDescent="0.4"/>
  <cols>
    <col min="1" max="1" width="20.625" style="1" customWidth="1"/>
    <col min="2" max="2" width="4.5" style="1" bestFit="1" customWidth="1"/>
    <col min="3" max="3" width="15.125" style="1" bestFit="1" customWidth="1"/>
    <col min="4" max="5" width="20.625" style="1" customWidth="1"/>
    <col min="6" max="7" width="10" style="1" bestFit="1" customWidth="1"/>
    <col min="8" max="8" width="10.25" style="1" bestFit="1" customWidth="1"/>
    <col min="9" max="9" width="11" style="1" bestFit="1" customWidth="1"/>
    <col min="10" max="10" width="15.125" style="1" bestFit="1" customWidth="1"/>
    <col min="11" max="11" width="20.625" style="1" customWidth="1"/>
    <col min="12" max="12" width="7.125" style="1" bestFit="1" customWidth="1"/>
    <col min="13" max="13" width="20.625" style="1" customWidth="1"/>
    <col min="14" max="14" width="16.25" style="1" bestFit="1" customWidth="1"/>
    <col min="15" max="15" width="20.625" style="1" customWidth="1"/>
    <col min="16" max="16" width="12.125" style="1" bestFit="1" customWidth="1"/>
    <col min="17" max="17" width="16.25" style="1" bestFit="1" customWidth="1"/>
    <col min="18" max="18" width="14.75" style="1" bestFit="1" customWidth="1"/>
    <col min="19" max="20" width="9" style="1"/>
    <col min="21" max="21" width="11" style="1" bestFit="1" customWidth="1"/>
    <col min="22" max="22" width="9" style="1"/>
    <col min="23" max="23" width="14.125" style="1" bestFit="1" customWidth="1"/>
    <col min="24" max="24" width="9" style="1"/>
    <col min="25" max="25" width="20.625" style="1" customWidth="1"/>
    <col min="26" max="26" width="15.625" style="1" bestFit="1" customWidth="1"/>
    <col min="27" max="27" width="20.625" style="1" customWidth="1"/>
    <col min="28" max="29" width="9" style="1"/>
    <col min="30" max="31" width="20.625" style="1" customWidth="1"/>
    <col min="32" max="33" width="9" style="3"/>
    <col min="34" max="34" width="20.625" style="1" customWidth="1"/>
    <col min="35" max="35" width="5.25" style="1" bestFit="1" customWidth="1"/>
    <col min="36" max="36" width="9" style="1"/>
    <col min="37" max="37" width="11" style="1" bestFit="1" customWidth="1"/>
    <col min="38" max="38" width="9" style="1"/>
    <col min="39" max="39" width="19.25" style="1" bestFit="1" customWidth="1"/>
    <col min="40" max="43" width="20.625" style="1" customWidth="1"/>
    <col min="44" max="44" width="5.25" style="1" bestFit="1" customWidth="1"/>
    <col min="45" max="45" width="9" style="1"/>
    <col min="46" max="46" width="11" style="1" bestFit="1" customWidth="1"/>
    <col min="47" max="47" width="20.625" style="1" customWidth="1"/>
    <col min="48" max="48" width="7.125" style="1" bestFit="1" customWidth="1"/>
    <col min="49" max="49" width="19.25" style="1" bestFit="1" customWidth="1"/>
    <col min="50" max="50" width="9" style="1"/>
    <col min="51" max="52" width="15.125" style="1" bestFit="1" customWidth="1"/>
    <col min="53" max="53" width="20.625" style="1" customWidth="1"/>
    <col min="54" max="54" width="5.25" style="1" bestFit="1" customWidth="1"/>
    <col min="55" max="55" width="16.25" style="1" bestFit="1" customWidth="1"/>
    <col min="56" max="56" width="20.625" style="1" customWidth="1"/>
  </cols>
  <sheetData>
    <row r="1" spans="1:56" x14ac:dyDescent="0.4">
      <c r="A1" s="2" t="s">
        <v>0</v>
      </c>
      <c r="B1" s="2" t="s">
        <v>1</v>
      </c>
      <c r="C1" s="2" t="s">
        <v>117</v>
      </c>
      <c r="D1" s="2" t="s">
        <v>119</v>
      </c>
      <c r="E1" s="2" t="s">
        <v>235</v>
      </c>
      <c r="F1" s="2" t="s">
        <v>349</v>
      </c>
      <c r="G1" s="2" t="s">
        <v>350</v>
      </c>
      <c r="H1" s="2" t="s">
        <v>352</v>
      </c>
      <c r="I1" s="2" t="s">
        <v>353</v>
      </c>
      <c r="J1" s="2" t="s">
        <v>354</v>
      </c>
      <c r="K1" s="2" t="s">
        <v>355</v>
      </c>
      <c r="L1" s="2" t="s">
        <v>356</v>
      </c>
      <c r="M1" s="2" t="s">
        <v>357</v>
      </c>
      <c r="N1" s="2" t="s">
        <v>450</v>
      </c>
      <c r="O1" s="2" t="s">
        <v>452</v>
      </c>
      <c r="P1" s="2" t="s">
        <v>545</v>
      </c>
      <c r="Q1" s="2" t="s">
        <v>546</v>
      </c>
      <c r="R1" s="2" t="s">
        <v>547</v>
      </c>
      <c r="S1" s="2" t="s">
        <v>548</v>
      </c>
      <c r="T1" s="2" t="s">
        <v>662</v>
      </c>
      <c r="U1" s="2" t="s">
        <v>762</v>
      </c>
      <c r="V1" s="2" t="s">
        <v>763</v>
      </c>
      <c r="W1" s="2" t="s">
        <v>764</v>
      </c>
      <c r="X1" s="2" t="s">
        <v>826</v>
      </c>
      <c r="Y1" s="2" t="s">
        <v>827</v>
      </c>
      <c r="Z1" s="2" t="s">
        <v>828</v>
      </c>
      <c r="AA1" s="2" t="s">
        <v>829</v>
      </c>
      <c r="AB1" s="2" t="s">
        <v>830</v>
      </c>
      <c r="AC1" s="2" t="s">
        <v>831</v>
      </c>
      <c r="AD1" s="2" t="s">
        <v>832</v>
      </c>
      <c r="AE1" s="2" t="s">
        <v>837</v>
      </c>
      <c r="AF1" s="4" t="s">
        <v>846</v>
      </c>
      <c r="AG1" s="4" t="s">
        <v>847</v>
      </c>
      <c r="AH1" s="2" t="s">
        <v>848</v>
      </c>
      <c r="AI1" s="2" t="s">
        <v>856</v>
      </c>
      <c r="AJ1" s="2" t="s">
        <v>857</v>
      </c>
      <c r="AK1" s="2" t="s">
        <v>858</v>
      </c>
      <c r="AL1" s="2" t="s">
        <v>859</v>
      </c>
      <c r="AM1" s="2" t="s">
        <v>860</v>
      </c>
      <c r="AN1" s="2" t="s">
        <v>861</v>
      </c>
      <c r="AO1" s="2" t="s">
        <v>862</v>
      </c>
      <c r="AP1" s="2" t="s">
        <v>863</v>
      </c>
      <c r="AQ1" s="2" t="s">
        <v>864</v>
      </c>
      <c r="AR1" s="2" t="s">
        <v>865</v>
      </c>
      <c r="AS1" s="2" t="s">
        <v>866</v>
      </c>
      <c r="AT1" s="2" t="s">
        <v>867</v>
      </c>
      <c r="AU1" s="2" t="s">
        <v>868</v>
      </c>
      <c r="AV1" s="2" t="s">
        <v>869</v>
      </c>
      <c r="AW1" s="2" t="s">
        <v>870</v>
      </c>
      <c r="AX1" s="2" t="s">
        <v>871</v>
      </c>
      <c r="AY1" s="2" t="s">
        <v>872</v>
      </c>
      <c r="AZ1" s="2" t="s">
        <v>873</v>
      </c>
      <c r="BA1" s="2" t="s">
        <v>874</v>
      </c>
      <c r="BB1" s="2" t="s">
        <v>875</v>
      </c>
      <c r="BC1" s="2" t="s">
        <v>876</v>
      </c>
      <c r="BD1" s="2" t="s">
        <v>877</v>
      </c>
    </row>
    <row r="2" spans="1:56" x14ac:dyDescent="0.4">
      <c r="A2" s="1">
        <v>285862</v>
      </c>
      <c r="B2" s="1" t="s">
        <v>2</v>
      </c>
      <c r="C2" s="1" t="s">
        <v>118</v>
      </c>
      <c r="D2" s="1" t="s">
        <v>120</v>
      </c>
      <c r="E2" s="1" t="s">
        <v>236</v>
      </c>
      <c r="G2" s="1" t="s">
        <v>351</v>
      </c>
      <c r="H2" s="1" t="s">
        <v>351</v>
      </c>
      <c r="K2" s="1">
        <v>285862</v>
      </c>
      <c r="M2" s="1" t="s">
        <v>358</v>
      </c>
      <c r="N2" s="1" t="s">
        <v>451</v>
      </c>
      <c r="O2" s="1" t="s">
        <v>453</v>
      </c>
      <c r="P2" s="1" t="s">
        <v>351</v>
      </c>
      <c r="Q2" s="1" t="s">
        <v>351</v>
      </c>
      <c r="R2" s="1" t="s">
        <v>351</v>
      </c>
      <c r="S2" s="1" t="s">
        <v>549</v>
      </c>
      <c r="T2" s="1" t="s">
        <v>663</v>
      </c>
      <c r="W2" s="1" t="s">
        <v>765</v>
      </c>
      <c r="X2" s="1" t="s">
        <v>351</v>
      </c>
      <c r="AC2" s="1" t="s">
        <v>351</v>
      </c>
      <c r="AD2" s="1" t="s">
        <v>351</v>
      </c>
      <c r="AE2" s="1" t="s">
        <v>838</v>
      </c>
      <c r="AF2" s="3">
        <v>0.35416666666666669</v>
      </c>
      <c r="AG2" s="3">
        <v>0.71875</v>
      </c>
      <c r="AH2" s="1" t="s">
        <v>351</v>
      </c>
      <c r="AI2" s="1" t="s">
        <v>351</v>
      </c>
      <c r="BA2" s="1" t="str">
        <f>HYPERLINK("#", "https://www.town.shinonsen.hyogo.jp/")</f>
        <v>https://www.town.shinonsen.hyogo.jp/</v>
      </c>
      <c r="BD2" s="1" t="s">
        <v>878</v>
      </c>
    </row>
    <row r="3" spans="1:56" x14ac:dyDescent="0.4">
      <c r="A3" s="1">
        <v>285862</v>
      </c>
      <c r="B3" s="1" t="s">
        <v>3</v>
      </c>
      <c r="C3" s="1" t="s">
        <v>118</v>
      </c>
      <c r="D3" s="1" t="s">
        <v>121</v>
      </c>
      <c r="E3" s="1" t="s">
        <v>237</v>
      </c>
      <c r="G3" s="1" t="s">
        <v>351</v>
      </c>
      <c r="H3" s="1" t="s">
        <v>351</v>
      </c>
      <c r="K3" s="1">
        <v>285862</v>
      </c>
      <c r="M3" s="1" t="s">
        <v>359</v>
      </c>
      <c r="N3" s="1" t="s">
        <v>451</v>
      </c>
      <c r="O3" s="1" t="s">
        <v>454</v>
      </c>
      <c r="P3" s="1" t="s">
        <v>351</v>
      </c>
      <c r="Q3" s="1" t="s">
        <v>351</v>
      </c>
      <c r="R3" s="1" t="s">
        <v>351</v>
      </c>
      <c r="S3" s="1" t="s">
        <v>550</v>
      </c>
      <c r="T3" s="1" t="s">
        <v>664</v>
      </c>
      <c r="W3" s="1" t="s">
        <v>766</v>
      </c>
      <c r="X3" s="1" t="s">
        <v>351</v>
      </c>
      <c r="AC3" s="1" t="s">
        <v>351</v>
      </c>
      <c r="AD3" s="1" t="s">
        <v>351</v>
      </c>
      <c r="AE3" s="1" t="s">
        <v>838</v>
      </c>
      <c r="AF3" s="3">
        <v>0.35416666666666669</v>
      </c>
      <c r="AG3" s="3">
        <v>0.71875</v>
      </c>
      <c r="AH3" s="1" t="s">
        <v>351</v>
      </c>
      <c r="AI3" s="1" t="s">
        <v>351</v>
      </c>
      <c r="BA3" s="1" t="str">
        <f>HYPERLINK("#", "https://www.town.shinonsen.hyogo.jp/page/?mode=detail&amp;page_id=df282936681b108911e07dfb211c8ec6")</f>
        <v>https://www.town.shinonsen.hyogo.jp/page/?mode=detail&amp;page_id=df282936681b108911e07dfb211c8ec6</v>
      </c>
      <c r="BD3" s="1" t="s">
        <v>879</v>
      </c>
    </row>
    <row r="4" spans="1:56" x14ac:dyDescent="0.4">
      <c r="A4" s="1">
        <v>285862</v>
      </c>
      <c r="B4" s="1" t="s">
        <v>4</v>
      </c>
      <c r="C4" s="1" t="s">
        <v>118</v>
      </c>
      <c r="D4" s="1" t="s">
        <v>122</v>
      </c>
      <c r="E4" s="1" t="s">
        <v>238</v>
      </c>
      <c r="G4" s="1" t="s">
        <v>351</v>
      </c>
      <c r="H4" s="1" t="s">
        <v>351</v>
      </c>
      <c r="K4" s="1">
        <v>285862</v>
      </c>
      <c r="M4" s="1" t="s">
        <v>359</v>
      </c>
      <c r="N4" s="1" t="s">
        <v>451</v>
      </c>
      <c r="O4" s="1" t="s">
        <v>454</v>
      </c>
      <c r="P4" s="1" t="s">
        <v>351</v>
      </c>
      <c r="Q4" s="1" t="s">
        <v>351</v>
      </c>
      <c r="R4" s="1" t="s">
        <v>351</v>
      </c>
      <c r="S4" s="1" t="s">
        <v>551</v>
      </c>
      <c r="T4" s="1" t="s">
        <v>665</v>
      </c>
      <c r="W4" s="1" t="s">
        <v>767</v>
      </c>
      <c r="X4" s="1" t="s">
        <v>351</v>
      </c>
      <c r="AC4" s="1" t="s">
        <v>351</v>
      </c>
      <c r="AD4" s="1" t="s">
        <v>351</v>
      </c>
      <c r="AE4" s="1" t="s">
        <v>839</v>
      </c>
      <c r="AF4" s="3">
        <v>0.375</v>
      </c>
      <c r="AG4" s="3">
        <v>0.91666666666666663</v>
      </c>
      <c r="AH4" s="1" t="s">
        <v>351</v>
      </c>
      <c r="AI4" s="1" t="s">
        <v>351</v>
      </c>
      <c r="BA4" s="1" t="str">
        <f>HYPERLINK("#", "https://www.town.shinonsen.hyogo.jp/page/?mode=detail&amp;page_id=4fb8a9da0a575ab490f1ada77901cb32")</f>
        <v>https://www.town.shinonsen.hyogo.jp/page/?mode=detail&amp;page_id=4fb8a9da0a575ab490f1ada77901cb32</v>
      </c>
      <c r="BD4" s="1" t="s">
        <v>880</v>
      </c>
    </row>
    <row r="5" spans="1:56" x14ac:dyDescent="0.4">
      <c r="A5" s="1">
        <v>285862</v>
      </c>
      <c r="B5" s="1" t="s">
        <v>5</v>
      </c>
      <c r="C5" s="1" t="s">
        <v>118</v>
      </c>
      <c r="D5" s="1" t="s">
        <v>123</v>
      </c>
      <c r="E5" s="1" t="s">
        <v>239</v>
      </c>
      <c r="G5" s="1" t="s">
        <v>351</v>
      </c>
      <c r="H5" s="1" t="s">
        <v>351</v>
      </c>
      <c r="K5" s="1">
        <v>285862</v>
      </c>
      <c r="M5" s="1" t="s">
        <v>358</v>
      </c>
      <c r="N5" s="1" t="s">
        <v>451</v>
      </c>
      <c r="O5" s="1" t="s">
        <v>453</v>
      </c>
      <c r="P5" s="1" t="s">
        <v>351</v>
      </c>
      <c r="Q5" s="1" t="s">
        <v>351</v>
      </c>
      <c r="R5" s="1" t="s">
        <v>351</v>
      </c>
      <c r="S5" s="1" t="s">
        <v>552</v>
      </c>
      <c r="T5" s="1" t="s">
        <v>666</v>
      </c>
      <c r="W5" s="1" t="s">
        <v>768</v>
      </c>
      <c r="X5" s="1" t="s">
        <v>351</v>
      </c>
      <c r="AC5" s="1" t="s">
        <v>351</v>
      </c>
      <c r="AD5" s="1" t="s">
        <v>351</v>
      </c>
      <c r="AE5" s="1" t="s">
        <v>840</v>
      </c>
      <c r="AF5" s="3">
        <v>0.35416666666666669</v>
      </c>
      <c r="AG5" s="3">
        <v>0.91666666666666663</v>
      </c>
      <c r="AH5" s="1" t="s">
        <v>351</v>
      </c>
      <c r="AI5" s="1" t="s">
        <v>351</v>
      </c>
      <c r="BA5" s="1" t="str">
        <f>HYPERLINK("#", "https://www.town.shinonsen.hyogo.jp/page/?mode=detail&amp;page_id=4ff46fd2991a831ed7bceb8f17786b32")</f>
        <v>https://www.town.shinonsen.hyogo.jp/page/?mode=detail&amp;page_id=4ff46fd2991a831ed7bceb8f17786b32</v>
      </c>
      <c r="BD5" s="1" t="s">
        <v>880</v>
      </c>
    </row>
    <row r="6" spans="1:56" x14ac:dyDescent="0.4">
      <c r="A6" s="1">
        <v>285862</v>
      </c>
      <c r="B6" s="1" t="s">
        <v>6</v>
      </c>
      <c r="C6" s="1" t="s">
        <v>118</v>
      </c>
      <c r="D6" s="1" t="s">
        <v>124</v>
      </c>
      <c r="E6" s="1" t="s">
        <v>240</v>
      </c>
      <c r="G6" s="1" t="s">
        <v>351</v>
      </c>
      <c r="H6" s="1" t="s">
        <v>351</v>
      </c>
      <c r="K6" s="1">
        <v>285862</v>
      </c>
      <c r="M6" s="1" t="s">
        <v>360</v>
      </c>
      <c r="N6" s="1" t="s">
        <v>451</v>
      </c>
      <c r="O6" s="1" t="s">
        <v>455</v>
      </c>
      <c r="P6" s="1" t="s">
        <v>351</v>
      </c>
      <c r="Q6" s="1" t="s">
        <v>351</v>
      </c>
      <c r="R6" s="1" t="s">
        <v>351</v>
      </c>
      <c r="S6" s="1" t="s">
        <v>553</v>
      </c>
      <c r="T6" s="1" t="s">
        <v>667</v>
      </c>
      <c r="W6" s="1" t="s">
        <v>769</v>
      </c>
      <c r="X6" s="1" t="s">
        <v>351</v>
      </c>
      <c r="AC6" s="1" t="s">
        <v>351</v>
      </c>
      <c r="AD6" s="1" t="s">
        <v>351</v>
      </c>
      <c r="AE6" s="1" t="s">
        <v>838</v>
      </c>
      <c r="AF6" s="3">
        <v>0.375</v>
      </c>
      <c r="AG6" s="3">
        <v>0.91666666666666663</v>
      </c>
      <c r="AH6" s="1" t="s">
        <v>351</v>
      </c>
      <c r="AI6" s="1" t="s">
        <v>351</v>
      </c>
      <c r="BA6" s="1" t="str">
        <f>HYPERLINK("#", "https://www.town.shinonsen.hyogo.jp/page/?mode=detail&amp;page_id=666ad48886f5c1f3a98de1d1d33a63e3")</f>
        <v>https://www.town.shinonsen.hyogo.jp/page/?mode=detail&amp;page_id=666ad48886f5c1f3a98de1d1d33a63e3</v>
      </c>
      <c r="BD6" s="1" t="s">
        <v>880</v>
      </c>
    </row>
    <row r="7" spans="1:56" x14ac:dyDescent="0.4">
      <c r="A7" s="1">
        <v>285862</v>
      </c>
      <c r="B7" s="1" t="s">
        <v>7</v>
      </c>
      <c r="C7" s="1" t="s">
        <v>118</v>
      </c>
      <c r="D7" s="1" t="s">
        <v>125</v>
      </c>
      <c r="E7" s="1" t="s">
        <v>241</v>
      </c>
      <c r="G7" s="1" t="s">
        <v>351</v>
      </c>
      <c r="H7" s="1" t="s">
        <v>351</v>
      </c>
      <c r="K7" s="1">
        <v>285862</v>
      </c>
      <c r="M7" s="1" t="s">
        <v>361</v>
      </c>
      <c r="N7" s="1" t="s">
        <v>451</v>
      </c>
      <c r="O7" s="1" t="s">
        <v>456</v>
      </c>
      <c r="P7" s="1" t="s">
        <v>351</v>
      </c>
      <c r="Q7" s="1" t="s">
        <v>351</v>
      </c>
      <c r="R7" s="1" t="s">
        <v>351</v>
      </c>
      <c r="S7" s="1" t="s">
        <v>554</v>
      </c>
      <c r="T7" s="1" t="s">
        <v>668</v>
      </c>
      <c r="W7" s="1" t="s">
        <v>770</v>
      </c>
      <c r="X7" s="1" t="s">
        <v>351</v>
      </c>
      <c r="AC7" s="1" t="s">
        <v>351</v>
      </c>
      <c r="AD7" s="1" t="s">
        <v>351</v>
      </c>
      <c r="AE7" s="1" t="s">
        <v>351</v>
      </c>
      <c r="AH7" s="1" t="s">
        <v>351</v>
      </c>
      <c r="AI7" s="1" t="s">
        <v>351</v>
      </c>
      <c r="BA7" s="1" t="str">
        <f>HYPERLINK("#", "https://www.town.shinonsen.hyogo.jp/page/?mode=detail&amp;page_id=7e2dd1c2c30e68837bc43c4769157ea5")</f>
        <v>https://www.town.shinonsen.hyogo.jp/page/?mode=detail&amp;page_id=7e2dd1c2c30e68837bc43c4769157ea5</v>
      </c>
      <c r="BD7" s="1" t="s">
        <v>351</v>
      </c>
    </row>
    <row r="8" spans="1:56" x14ac:dyDescent="0.4">
      <c r="A8" s="1">
        <v>285862</v>
      </c>
      <c r="B8" s="1" t="s">
        <v>8</v>
      </c>
      <c r="C8" s="1" t="s">
        <v>118</v>
      </c>
      <c r="D8" s="1" t="s">
        <v>126</v>
      </c>
      <c r="E8" s="1" t="s">
        <v>242</v>
      </c>
      <c r="G8" s="1" t="s">
        <v>351</v>
      </c>
      <c r="H8" s="1" t="s">
        <v>351</v>
      </c>
      <c r="K8" s="1">
        <v>285862</v>
      </c>
      <c r="M8" s="1" t="s">
        <v>362</v>
      </c>
      <c r="N8" s="1" t="s">
        <v>451</v>
      </c>
      <c r="O8" s="1" t="s">
        <v>457</v>
      </c>
      <c r="P8" s="1" t="s">
        <v>351</v>
      </c>
      <c r="Q8" s="1" t="s">
        <v>351</v>
      </c>
      <c r="R8" s="1" t="s">
        <v>351</v>
      </c>
      <c r="S8" s="1" t="s">
        <v>555</v>
      </c>
      <c r="T8" s="1" t="s">
        <v>669</v>
      </c>
      <c r="W8" s="1" t="s">
        <v>771</v>
      </c>
      <c r="X8" s="1" t="s">
        <v>351</v>
      </c>
      <c r="AC8" s="1" t="s">
        <v>351</v>
      </c>
      <c r="AD8" s="1" t="s">
        <v>351</v>
      </c>
      <c r="AE8" s="1" t="s">
        <v>351</v>
      </c>
      <c r="AF8" s="3">
        <v>0.375</v>
      </c>
      <c r="AG8" s="3">
        <v>0.91666666666666663</v>
      </c>
      <c r="AH8" s="1" t="s">
        <v>351</v>
      </c>
      <c r="AI8" s="1" t="s">
        <v>351</v>
      </c>
      <c r="BA8" s="1" t="s">
        <v>351</v>
      </c>
      <c r="BD8" s="1" t="s">
        <v>351</v>
      </c>
    </row>
    <row r="9" spans="1:56" x14ac:dyDescent="0.4">
      <c r="A9" s="1">
        <v>285862</v>
      </c>
      <c r="B9" s="1" t="s">
        <v>9</v>
      </c>
      <c r="C9" s="1" t="s">
        <v>118</v>
      </c>
      <c r="D9" s="1" t="s">
        <v>127</v>
      </c>
      <c r="E9" s="1" t="s">
        <v>243</v>
      </c>
      <c r="G9" s="1" t="s">
        <v>351</v>
      </c>
      <c r="H9" s="1" t="s">
        <v>351</v>
      </c>
      <c r="K9" s="1">
        <v>285862</v>
      </c>
      <c r="M9" s="1" t="s">
        <v>363</v>
      </c>
      <c r="N9" s="1" t="s">
        <v>451</v>
      </c>
      <c r="O9" s="1" t="s">
        <v>458</v>
      </c>
      <c r="P9" s="1" t="s">
        <v>351</v>
      </c>
      <c r="Q9" s="1" t="s">
        <v>351</v>
      </c>
      <c r="R9" s="1" t="s">
        <v>351</v>
      </c>
      <c r="S9" s="1" t="s">
        <v>556</v>
      </c>
      <c r="T9" s="1" t="s">
        <v>670</v>
      </c>
      <c r="W9" s="1" t="s">
        <v>772</v>
      </c>
      <c r="X9" s="1" t="s">
        <v>351</v>
      </c>
      <c r="AC9" s="1" t="s">
        <v>351</v>
      </c>
      <c r="AD9" s="1" t="s">
        <v>351</v>
      </c>
      <c r="AE9" s="1" t="s">
        <v>351</v>
      </c>
      <c r="AF9" s="3">
        <v>0.375</v>
      </c>
      <c r="AG9" s="3">
        <v>0.91666666666666663</v>
      </c>
      <c r="AH9" s="1" t="s">
        <v>351</v>
      </c>
      <c r="AI9" s="1" t="s">
        <v>351</v>
      </c>
      <c r="BA9" s="1" t="s">
        <v>351</v>
      </c>
      <c r="BD9" s="1" t="s">
        <v>881</v>
      </c>
    </row>
    <row r="10" spans="1:56" x14ac:dyDescent="0.4">
      <c r="A10" s="1">
        <v>285862</v>
      </c>
      <c r="B10" s="1" t="s">
        <v>10</v>
      </c>
      <c r="C10" s="1" t="s">
        <v>118</v>
      </c>
      <c r="D10" s="1" t="s">
        <v>128</v>
      </c>
      <c r="E10" s="1" t="s">
        <v>244</v>
      </c>
      <c r="G10" s="1" t="s">
        <v>351</v>
      </c>
      <c r="H10" s="1" t="s">
        <v>351</v>
      </c>
      <c r="K10" s="1">
        <v>285862</v>
      </c>
      <c r="M10" s="1" t="s">
        <v>364</v>
      </c>
      <c r="N10" s="1" t="s">
        <v>451</v>
      </c>
      <c r="O10" s="1" t="s">
        <v>459</v>
      </c>
      <c r="P10" s="1" t="s">
        <v>351</v>
      </c>
      <c r="Q10" s="1" t="s">
        <v>351</v>
      </c>
      <c r="R10" s="1" t="s">
        <v>351</v>
      </c>
      <c r="S10" s="1" t="s">
        <v>557</v>
      </c>
      <c r="T10" s="1" t="s">
        <v>671</v>
      </c>
      <c r="W10" s="1" t="s">
        <v>773</v>
      </c>
      <c r="X10" s="1" t="s">
        <v>351</v>
      </c>
      <c r="AC10" s="1" t="s">
        <v>351</v>
      </c>
      <c r="AD10" s="1" t="s">
        <v>351</v>
      </c>
      <c r="AE10" s="1" t="s">
        <v>351</v>
      </c>
      <c r="AH10" s="1" t="s">
        <v>351</v>
      </c>
      <c r="AI10" s="1" t="s">
        <v>351</v>
      </c>
      <c r="BA10" s="1" t="str">
        <f>HYPERLINK("#", "https://www.town.shinonsen.hyogo.jp/page/?mode=detail&amp;page_id=d3aee2a331855b8dbcedeaab423e22f5")</f>
        <v>https://www.town.shinonsen.hyogo.jp/page/?mode=detail&amp;page_id=d3aee2a331855b8dbcedeaab423e22f5</v>
      </c>
      <c r="BD10" s="1" t="s">
        <v>351</v>
      </c>
    </row>
    <row r="11" spans="1:56" x14ac:dyDescent="0.4">
      <c r="A11" s="1">
        <v>285862</v>
      </c>
      <c r="B11" s="1" t="s">
        <v>11</v>
      </c>
      <c r="C11" s="1" t="s">
        <v>118</v>
      </c>
      <c r="D11" s="1" t="s">
        <v>129</v>
      </c>
      <c r="E11" s="1" t="s">
        <v>245</v>
      </c>
      <c r="G11" s="1" t="s">
        <v>351</v>
      </c>
      <c r="H11" s="1" t="s">
        <v>351</v>
      </c>
      <c r="K11" s="1">
        <v>285862</v>
      </c>
      <c r="M11" s="1" t="s">
        <v>365</v>
      </c>
      <c r="N11" s="1" t="s">
        <v>451</v>
      </c>
      <c r="O11" s="1" t="s">
        <v>460</v>
      </c>
      <c r="P11" s="1" t="s">
        <v>351</v>
      </c>
      <c r="Q11" s="1" t="s">
        <v>351</v>
      </c>
      <c r="R11" s="1" t="s">
        <v>351</v>
      </c>
      <c r="S11" s="1" t="s">
        <v>558</v>
      </c>
      <c r="T11" s="1" t="s">
        <v>672</v>
      </c>
      <c r="W11" s="1" t="s">
        <v>774</v>
      </c>
      <c r="X11" s="1" t="s">
        <v>351</v>
      </c>
      <c r="AC11" s="1" t="s">
        <v>351</v>
      </c>
      <c r="AD11" s="1" t="s">
        <v>351</v>
      </c>
      <c r="AE11" s="1" t="s">
        <v>841</v>
      </c>
      <c r="AF11" s="3">
        <v>0.41666666666666669</v>
      </c>
      <c r="AG11" s="3">
        <v>0.75</v>
      </c>
      <c r="AH11" s="1" t="s">
        <v>849</v>
      </c>
      <c r="AI11" s="1" t="s">
        <v>351</v>
      </c>
      <c r="BA11" s="1" t="str">
        <f>HYPERLINK("#", "https://www.town.shinonsen.hyogo.jp/page/?mode=detail&amp;page_id=93e6f79aa3f465235290c7b3f8a1c7bd")</f>
        <v>https://www.town.shinonsen.hyogo.jp/page/?mode=detail&amp;page_id=93e6f79aa3f465235290c7b3f8a1c7bd</v>
      </c>
      <c r="BD11" s="1" t="s">
        <v>882</v>
      </c>
    </row>
    <row r="12" spans="1:56" x14ac:dyDescent="0.4">
      <c r="A12" s="1">
        <v>285862</v>
      </c>
      <c r="B12" s="1" t="s">
        <v>12</v>
      </c>
      <c r="C12" s="1" t="s">
        <v>118</v>
      </c>
      <c r="D12" s="1" t="s">
        <v>130</v>
      </c>
      <c r="E12" s="1" t="s">
        <v>246</v>
      </c>
      <c r="G12" s="1" t="s">
        <v>351</v>
      </c>
      <c r="H12" s="1" t="s">
        <v>351</v>
      </c>
      <c r="K12" s="1">
        <v>285862</v>
      </c>
      <c r="M12" s="1" t="s">
        <v>366</v>
      </c>
      <c r="N12" s="1" t="s">
        <v>451</v>
      </c>
      <c r="O12" s="1" t="s">
        <v>461</v>
      </c>
      <c r="P12" s="1" t="s">
        <v>351</v>
      </c>
      <c r="Q12" s="1" t="s">
        <v>351</v>
      </c>
      <c r="R12" s="1" t="s">
        <v>351</v>
      </c>
      <c r="S12" s="1" t="s">
        <v>559</v>
      </c>
      <c r="T12" s="1" t="s">
        <v>673</v>
      </c>
      <c r="W12" s="1" t="s">
        <v>775</v>
      </c>
      <c r="X12" s="1" t="s">
        <v>351</v>
      </c>
      <c r="AC12" s="1" t="s">
        <v>351</v>
      </c>
      <c r="AD12" s="1" t="s">
        <v>351</v>
      </c>
      <c r="AE12" s="1" t="s">
        <v>351</v>
      </c>
      <c r="AH12" s="1" t="s">
        <v>351</v>
      </c>
      <c r="AI12" s="1" t="s">
        <v>351</v>
      </c>
      <c r="BA12" s="1" t="str">
        <f>HYPERLINK("#", "https://www.town.shinonsen.hyogo.jp/page/?mode=detail&amp;page_id=d18c448c446b48022bb5605b6a6d23ca")</f>
        <v>https://www.town.shinonsen.hyogo.jp/page/?mode=detail&amp;page_id=d18c448c446b48022bb5605b6a6d23ca</v>
      </c>
      <c r="BD12" s="1" t="s">
        <v>351</v>
      </c>
    </row>
    <row r="13" spans="1:56" x14ac:dyDescent="0.4">
      <c r="A13" s="1">
        <v>285862</v>
      </c>
      <c r="B13" s="1" t="s">
        <v>13</v>
      </c>
      <c r="C13" s="1" t="s">
        <v>118</v>
      </c>
      <c r="D13" s="1" t="s">
        <v>131</v>
      </c>
      <c r="E13" s="1" t="s">
        <v>247</v>
      </c>
      <c r="G13" s="1" t="s">
        <v>351</v>
      </c>
      <c r="H13" s="1" t="s">
        <v>351</v>
      </c>
      <c r="K13" s="1">
        <v>285862</v>
      </c>
      <c r="M13" s="1" t="s">
        <v>367</v>
      </c>
      <c r="N13" s="1" t="s">
        <v>451</v>
      </c>
      <c r="O13" s="1" t="s">
        <v>462</v>
      </c>
      <c r="P13" s="1" t="s">
        <v>351</v>
      </c>
      <c r="Q13" s="1" t="s">
        <v>351</v>
      </c>
      <c r="R13" s="1" t="s">
        <v>351</v>
      </c>
      <c r="S13" s="1" t="s">
        <v>560</v>
      </c>
      <c r="T13" s="1" t="s">
        <v>674</v>
      </c>
      <c r="W13" s="1" t="s">
        <v>776</v>
      </c>
      <c r="X13" s="1" t="s">
        <v>351</v>
      </c>
      <c r="AC13" s="1" t="s">
        <v>351</v>
      </c>
      <c r="AD13" s="1" t="s">
        <v>351</v>
      </c>
      <c r="AE13" s="1" t="s">
        <v>351</v>
      </c>
      <c r="AH13" s="1" t="s">
        <v>351</v>
      </c>
      <c r="AI13" s="1" t="s">
        <v>351</v>
      </c>
      <c r="BA13" s="1" t="str">
        <f>HYPERLINK("#", "https://www.town.shinonsen.hyogo.jp/page/?mode=detail&amp;page_id=c2988b9309fca7ecc89e86c5a7de23e5")</f>
        <v>https://www.town.shinonsen.hyogo.jp/page/?mode=detail&amp;page_id=c2988b9309fca7ecc89e86c5a7de23e5</v>
      </c>
      <c r="BD13" s="1" t="s">
        <v>351</v>
      </c>
    </row>
    <row r="14" spans="1:56" x14ac:dyDescent="0.4">
      <c r="A14" s="1">
        <v>285862</v>
      </c>
      <c r="B14" s="1" t="s">
        <v>14</v>
      </c>
      <c r="C14" s="1" t="s">
        <v>118</v>
      </c>
      <c r="D14" s="1" t="s">
        <v>132</v>
      </c>
      <c r="E14" s="1" t="s">
        <v>248</v>
      </c>
      <c r="G14" s="1" t="s">
        <v>351</v>
      </c>
      <c r="H14" s="1" t="s">
        <v>351</v>
      </c>
      <c r="K14" s="1">
        <v>285862</v>
      </c>
      <c r="M14" s="1" t="s">
        <v>368</v>
      </c>
      <c r="N14" s="1" t="s">
        <v>451</v>
      </c>
      <c r="O14" s="1" t="s">
        <v>463</v>
      </c>
      <c r="P14" s="1" t="s">
        <v>351</v>
      </c>
      <c r="Q14" s="1" t="s">
        <v>351</v>
      </c>
      <c r="R14" s="1" t="s">
        <v>351</v>
      </c>
      <c r="S14" s="1" t="s">
        <v>561</v>
      </c>
      <c r="T14" s="1" t="s">
        <v>675</v>
      </c>
      <c r="W14" s="1" t="s">
        <v>777</v>
      </c>
      <c r="X14" s="1" t="s">
        <v>351</v>
      </c>
      <c r="AC14" s="1" t="s">
        <v>351</v>
      </c>
      <c r="AD14" s="1" t="s">
        <v>351</v>
      </c>
      <c r="AE14" s="1" t="s">
        <v>842</v>
      </c>
      <c r="AF14" s="3">
        <v>0.375</v>
      </c>
      <c r="AG14" s="3">
        <v>0.70833333333333337</v>
      </c>
      <c r="AH14" s="1" t="s">
        <v>351</v>
      </c>
      <c r="AI14" s="1" t="s">
        <v>351</v>
      </c>
      <c r="BA14" s="1" t="str">
        <f>HYPERLINK("#", "http://www.sanin-geoparkkan.jp/")</f>
        <v>http://www.sanin-geoparkkan.jp/</v>
      </c>
      <c r="BD14" s="1" t="s">
        <v>883</v>
      </c>
    </row>
    <row r="15" spans="1:56" x14ac:dyDescent="0.4">
      <c r="A15" s="1">
        <v>285862</v>
      </c>
      <c r="B15" s="1" t="s">
        <v>15</v>
      </c>
      <c r="C15" s="1" t="s">
        <v>118</v>
      </c>
      <c r="D15" s="1" t="s">
        <v>133</v>
      </c>
      <c r="E15" s="1" t="s">
        <v>249</v>
      </c>
      <c r="G15" s="1" t="s">
        <v>351</v>
      </c>
      <c r="H15" s="1" t="s">
        <v>351</v>
      </c>
      <c r="K15" s="1">
        <v>285862</v>
      </c>
      <c r="M15" s="1" t="s">
        <v>369</v>
      </c>
      <c r="N15" s="1" t="s">
        <v>451</v>
      </c>
      <c r="O15" s="1" t="s">
        <v>464</v>
      </c>
      <c r="P15" s="1" t="s">
        <v>351</v>
      </c>
      <c r="Q15" s="1" t="s">
        <v>351</v>
      </c>
      <c r="R15" s="1" t="s">
        <v>351</v>
      </c>
      <c r="S15" s="1" t="s">
        <v>562</v>
      </c>
      <c r="T15" s="1" t="s">
        <v>676</v>
      </c>
      <c r="W15" s="1" t="s">
        <v>778</v>
      </c>
      <c r="X15" s="1" t="s">
        <v>351</v>
      </c>
      <c r="AC15" s="1" t="s">
        <v>351</v>
      </c>
      <c r="AD15" s="1" t="s">
        <v>351</v>
      </c>
      <c r="AE15" s="1" t="s">
        <v>351</v>
      </c>
      <c r="AH15" s="1" t="s">
        <v>351</v>
      </c>
      <c r="AI15" s="1" t="s">
        <v>351</v>
      </c>
      <c r="BA15" s="1" t="str">
        <f>HYPERLINK("#", "https://www.refresh.co.jp/")</f>
        <v>https://www.refresh.co.jp/</v>
      </c>
      <c r="BD15" s="1" t="s">
        <v>351</v>
      </c>
    </row>
    <row r="16" spans="1:56" x14ac:dyDescent="0.4">
      <c r="A16" s="1">
        <v>285862</v>
      </c>
      <c r="B16" s="1" t="s">
        <v>16</v>
      </c>
      <c r="C16" s="1" t="s">
        <v>118</v>
      </c>
      <c r="D16" s="1" t="s">
        <v>134</v>
      </c>
      <c r="E16" s="1" t="s">
        <v>250</v>
      </c>
      <c r="G16" s="1" t="s">
        <v>351</v>
      </c>
      <c r="H16" s="1" t="s">
        <v>351</v>
      </c>
      <c r="K16" s="1">
        <v>285862</v>
      </c>
      <c r="M16" s="1" t="s">
        <v>370</v>
      </c>
      <c r="N16" s="1" t="s">
        <v>451</v>
      </c>
      <c r="O16" s="1" t="s">
        <v>465</v>
      </c>
      <c r="P16" s="1" t="s">
        <v>351</v>
      </c>
      <c r="Q16" s="1" t="s">
        <v>351</v>
      </c>
      <c r="R16" s="1" t="s">
        <v>351</v>
      </c>
      <c r="S16" s="1" t="s">
        <v>563</v>
      </c>
      <c r="T16" s="1" t="s">
        <v>677</v>
      </c>
      <c r="W16" s="1" t="s">
        <v>779</v>
      </c>
      <c r="X16" s="1" t="s">
        <v>351</v>
      </c>
      <c r="AC16" s="1" t="s">
        <v>351</v>
      </c>
      <c r="AD16" s="1" t="s">
        <v>136</v>
      </c>
      <c r="AE16" s="1" t="s">
        <v>351</v>
      </c>
      <c r="AH16" s="1" t="s">
        <v>351</v>
      </c>
      <c r="AI16" s="1" t="s">
        <v>351</v>
      </c>
      <c r="BA16" s="1" t="str">
        <f>HYPERLINK("#", "https://www.town.shinonsen.hyogo.jp/page/?mode=detail&amp;page_id=bb177a3dd0c822f392395ebf3ae9776e")</f>
        <v>https://www.town.shinonsen.hyogo.jp/page/?mode=detail&amp;page_id=bb177a3dd0c822f392395ebf3ae9776e</v>
      </c>
      <c r="BD16" s="1" t="s">
        <v>351</v>
      </c>
    </row>
    <row r="17" spans="1:56" x14ac:dyDescent="0.4">
      <c r="A17" s="1">
        <v>285862</v>
      </c>
      <c r="B17" s="1" t="s">
        <v>17</v>
      </c>
      <c r="C17" s="1" t="s">
        <v>118</v>
      </c>
      <c r="D17" s="1" t="s">
        <v>135</v>
      </c>
      <c r="E17" s="1" t="s">
        <v>251</v>
      </c>
      <c r="G17" s="1" t="s">
        <v>351</v>
      </c>
      <c r="H17" s="1" t="s">
        <v>351</v>
      </c>
      <c r="K17" s="1">
        <v>285862</v>
      </c>
      <c r="M17" s="1" t="s">
        <v>371</v>
      </c>
      <c r="N17" s="1" t="s">
        <v>451</v>
      </c>
      <c r="O17" s="1" t="s">
        <v>466</v>
      </c>
      <c r="P17" s="1" t="s">
        <v>351</v>
      </c>
      <c r="Q17" s="1" t="s">
        <v>351</v>
      </c>
      <c r="R17" s="1" t="s">
        <v>351</v>
      </c>
      <c r="S17" s="1" t="s">
        <v>564</v>
      </c>
      <c r="T17" s="1" t="s">
        <v>678</v>
      </c>
      <c r="W17" s="1" t="s">
        <v>780</v>
      </c>
      <c r="X17" s="1" t="s">
        <v>351</v>
      </c>
      <c r="AC17" s="1" t="s">
        <v>351</v>
      </c>
      <c r="AD17" s="1" t="s">
        <v>351</v>
      </c>
      <c r="AE17" s="1" t="s">
        <v>842</v>
      </c>
      <c r="AF17" s="3">
        <v>0.375</v>
      </c>
      <c r="AG17" s="3">
        <v>0.70833333333333337</v>
      </c>
      <c r="AH17" s="1" t="s">
        <v>351</v>
      </c>
      <c r="AI17" s="1" t="s">
        <v>351</v>
      </c>
      <c r="BA17" s="1" t="str">
        <f>HYPERLINK("#", "https://www.ueyamakogen-eco.net/")</f>
        <v>https://www.ueyamakogen-eco.net/</v>
      </c>
      <c r="BD17" s="1" t="s">
        <v>880</v>
      </c>
    </row>
    <row r="18" spans="1:56" x14ac:dyDescent="0.4">
      <c r="A18" s="1">
        <v>285862</v>
      </c>
      <c r="B18" s="1" t="s">
        <v>18</v>
      </c>
      <c r="C18" s="1" t="s">
        <v>118</v>
      </c>
      <c r="D18" s="1" t="s">
        <v>136</v>
      </c>
      <c r="E18" s="1" t="s">
        <v>252</v>
      </c>
      <c r="G18" s="1" t="s">
        <v>351</v>
      </c>
      <c r="H18" s="1" t="s">
        <v>351</v>
      </c>
      <c r="K18" s="1">
        <v>285862</v>
      </c>
      <c r="M18" s="1" t="s">
        <v>370</v>
      </c>
      <c r="N18" s="1" t="s">
        <v>451</v>
      </c>
      <c r="O18" s="1" t="s">
        <v>465</v>
      </c>
      <c r="P18" s="1" t="s">
        <v>351</v>
      </c>
      <c r="Q18" s="1" t="s">
        <v>351</v>
      </c>
      <c r="R18" s="1" t="s">
        <v>351</v>
      </c>
      <c r="S18" s="1" t="s">
        <v>565</v>
      </c>
      <c r="T18" s="1" t="s">
        <v>679</v>
      </c>
      <c r="W18" s="1" t="s">
        <v>779</v>
      </c>
      <c r="X18" s="1" t="s">
        <v>351</v>
      </c>
      <c r="AC18" s="1" t="s">
        <v>351</v>
      </c>
      <c r="AD18" s="1" t="s">
        <v>351</v>
      </c>
      <c r="AE18" s="1" t="s">
        <v>351</v>
      </c>
      <c r="AH18" s="1" t="s">
        <v>351</v>
      </c>
      <c r="AI18" s="1" t="s">
        <v>351</v>
      </c>
      <c r="BA18" s="1" t="str">
        <f>HYPERLINK("#", "http://www.yumura.gr.jp/")</f>
        <v>http://www.yumura.gr.jp/</v>
      </c>
      <c r="BD18" s="1" t="s">
        <v>351</v>
      </c>
    </row>
    <row r="19" spans="1:56" x14ac:dyDescent="0.4">
      <c r="A19" s="1">
        <v>285862</v>
      </c>
      <c r="B19" s="1" t="s">
        <v>19</v>
      </c>
      <c r="C19" s="1" t="s">
        <v>118</v>
      </c>
      <c r="D19" s="1" t="s">
        <v>137</v>
      </c>
      <c r="E19" s="1" t="s">
        <v>253</v>
      </c>
      <c r="G19" s="1" t="s">
        <v>351</v>
      </c>
      <c r="H19" s="1" t="s">
        <v>351</v>
      </c>
      <c r="K19" s="1">
        <v>285862</v>
      </c>
      <c r="M19" s="1" t="s">
        <v>372</v>
      </c>
      <c r="N19" s="1" t="s">
        <v>451</v>
      </c>
      <c r="O19" s="1" t="s">
        <v>467</v>
      </c>
      <c r="P19" s="1" t="s">
        <v>351</v>
      </c>
      <c r="Q19" s="1" t="s">
        <v>351</v>
      </c>
      <c r="R19" s="1" t="s">
        <v>351</v>
      </c>
      <c r="S19" s="1" t="s">
        <v>566</v>
      </c>
      <c r="T19" s="1" t="s">
        <v>680</v>
      </c>
      <c r="W19" s="1" t="s">
        <v>781</v>
      </c>
      <c r="X19" s="1" t="s">
        <v>351</v>
      </c>
      <c r="AC19" s="1" t="s">
        <v>351</v>
      </c>
      <c r="AD19" s="1" t="s">
        <v>351</v>
      </c>
      <c r="AE19" s="1" t="s">
        <v>842</v>
      </c>
      <c r="AF19" s="3">
        <v>0.375</v>
      </c>
      <c r="AG19" s="3">
        <v>0.70833333333333337</v>
      </c>
      <c r="AH19" s="1" t="s">
        <v>351</v>
      </c>
      <c r="AI19" s="1" t="s">
        <v>351</v>
      </c>
      <c r="BA19" s="1" t="str">
        <f>HYPERLINK("#", "https://www.hamasaka.com/")</f>
        <v>https://www.hamasaka.com/</v>
      </c>
      <c r="BD19" s="1" t="s">
        <v>880</v>
      </c>
    </row>
    <row r="20" spans="1:56" x14ac:dyDescent="0.4">
      <c r="A20" s="1">
        <v>285862</v>
      </c>
      <c r="B20" s="1" t="s">
        <v>20</v>
      </c>
      <c r="C20" s="1" t="s">
        <v>118</v>
      </c>
      <c r="D20" s="1" t="s">
        <v>138</v>
      </c>
      <c r="E20" s="1" t="s">
        <v>254</v>
      </c>
      <c r="G20" s="1" t="s">
        <v>351</v>
      </c>
      <c r="H20" s="1" t="s">
        <v>351</v>
      </c>
      <c r="K20" s="1">
        <v>285862</v>
      </c>
      <c r="M20" s="1" t="s">
        <v>373</v>
      </c>
      <c r="N20" s="1" t="s">
        <v>451</v>
      </c>
      <c r="O20" s="1" t="s">
        <v>468</v>
      </c>
      <c r="P20" s="1" t="s">
        <v>351</v>
      </c>
      <c r="Q20" s="1" t="s">
        <v>351</v>
      </c>
      <c r="R20" s="1" t="s">
        <v>351</v>
      </c>
      <c r="S20" s="1" t="s">
        <v>567</v>
      </c>
      <c r="T20" s="1" t="s">
        <v>681</v>
      </c>
      <c r="W20" s="1" t="s">
        <v>766</v>
      </c>
      <c r="X20" s="1" t="s">
        <v>351</v>
      </c>
      <c r="AC20" s="1" t="s">
        <v>351</v>
      </c>
      <c r="AD20" s="1" t="s">
        <v>351</v>
      </c>
      <c r="AE20" s="1" t="s">
        <v>351</v>
      </c>
      <c r="AH20" s="1" t="s">
        <v>351</v>
      </c>
      <c r="AI20" s="1" t="s">
        <v>351</v>
      </c>
      <c r="BA20" s="1" t="str">
        <f>HYPERLINK("#", "https://www.town.shinonsen.hyogo.jp/page/?mode=detail&amp;page_id=ec0115a8dc966ffac26a521c95fc94ac")</f>
        <v>https://www.town.shinonsen.hyogo.jp/page/?mode=detail&amp;page_id=ec0115a8dc966ffac26a521c95fc94ac</v>
      </c>
      <c r="BD20" s="1" t="s">
        <v>351</v>
      </c>
    </row>
    <row r="21" spans="1:56" x14ac:dyDescent="0.4">
      <c r="A21" s="1">
        <v>285862</v>
      </c>
      <c r="B21" s="1" t="s">
        <v>21</v>
      </c>
      <c r="C21" s="1" t="s">
        <v>118</v>
      </c>
      <c r="D21" s="1" t="s">
        <v>139</v>
      </c>
      <c r="E21" s="1" t="s">
        <v>255</v>
      </c>
      <c r="G21" s="1" t="s">
        <v>351</v>
      </c>
      <c r="H21" s="1" t="s">
        <v>351</v>
      </c>
      <c r="K21" s="1">
        <v>285862</v>
      </c>
      <c r="M21" s="1" t="s">
        <v>374</v>
      </c>
      <c r="N21" s="1" t="s">
        <v>451</v>
      </c>
      <c r="O21" s="1" t="s">
        <v>469</v>
      </c>
      <c r="P21" s="1" t="s">
        <v>351</v>
      </c>
      <c r="Q21" s="1" t="s">
        <v>351</v>
      </c>
      <c r="R21" s="1" t="s">
        <v>351</v>
      </c>
      <c r="S21" s="1" t="s">
        <v>568</v>
      </c>
      <c r="T21" s="1" t="s">
        <v>682</v>
      </c>
      <c r="W21" s="1" t="s">
        <v>351</v>
      </c>
      <c r="X21" s="1" t="s">
        <v>351</v>
      </c>
      <c r="AC21" s="1" t="s">
        <v>351</v>
      </c>
      <c r="AD21" s="1" t="s">
        <v>351</v>
      </c>
      <c r="AE21" s="1" t="s">
        <v>351</v>
      </c>
      <c r="AH21" s="1" t="s">
        <v>351</v>
      </c>
      <c r="AI21" s="1" t="s">
        <v>351</v>
      </c>
      <c r="BA21" s="1" t="s">
        <v>351</v>
      </c>
      <c r="BD21" s="1" t="s">
        <v>351</v>
      </c>
    </row>
    <row r="22" spans="1:56" x14ac:dyDescent="0.4">
      <c r="A22" s="1">
        <v>285862</v>
      </c>
      <c r="B22" s="1" t="s">
        <v>22</v>
      </c>
      <c r="C22" s="1" t="s">
        <v>118</v>
      </c>
      <c r="D22" s="1" t="s">
        <v>140</v>
      </c>
      <c r="E22" s="1" t="s">
        <v>256</v>
      </c>
      <c r="G22" s="1" t="s">
        <v>351</v>
      </c>
      <c r="H22" s="1" t="s">
        <v>351</v>
      </c>
      <c r="K22" s="1">
        <v>285862</v>
      </c>
      <c r="M22" s="1" t="s">
        <v>375</v>
      </c>
      <c r="N22" s="1" t="s">
        <v>451</v>
      </c>
      <c r="O22" s="1" t="s">
        <v>470</v>
      </c>
      <c r="P22" s="1" t="s">
        <v>351</v>
      </c>
      <c r="Q22" s="1" t="s">
        <v>351</v>
      </c>
      <c r="R22" s="1" t="s">
        <v>351</v>
      </c>
      <c r="S22" s="1" t="s">
        <v>569</v>
      </c>
      <c r="T22" s="1" t="s">
        <v>681</v>
      </c>
      <c r="W22" s="1" t="s">
        <v>782</v>
      </c>
      <c r="X22" s="1" t="s">
        <v>351</v>
      </c>
      <c r="AC22" s="1" t="s">
        <v>351</v>
      </c>
      <c r="AD22" s="1" t="s">
        <v>351</v>
      </c>
      <c r="AE22" s="1" t="s">
        <v>841</v>
      </c>
      <c r="AF22" s="3">
        <v>0.375</v>
      </c>
      <c r="AG22" s="3">
        <v>0.70833333333333337</v>
      </c>
      <c r="AH22" s="1" t="s">
        <v>351</v>
      </c>
      <c r="AI22" s="1" t="s">
        <v>351</v>
      </c>
      <c r="BA22" s="1" t="str">
        <f>HYPERLINK("#", "https://www.tajimabokujyo.jp/")</f>
        <v>https://www.tajimabokujyo.jp/</v>
      </c>
      <c r="BD22" s="1" t="s">
        <v>884</v>
      </c>
    </row>
    <row r="23" spans="1:56" x14ac:dyDescent="0.4">
      <c r="A23" s="1">
        <v>285862</v>
      </c>
      <c r="B23" s="1" t="s">
        <v>23</v>
      </c>
      <c r="C23" s="1" t="s">
        <v>118</v>
      </c>
      <c r="D23" s="1" t="s">
        <v>141</v>
      </c>
      <c r="E23" s="1" t="s">
        <v>257</v>
      </c>
      <c r="G23" s="1" t="s">
        <v>351</v>
      </c>
      <c r="H23" s="1" t="s">
        <v>351</v>
      </c>
      <c r="K23" s="1">
        <v>285862</v>
      </c>
      <c r="M23" s="1" t="s">
        <v>376</v>
      </c>
      <c r="N23" s="1" t="s">
        <v>451</v>
      </c>
      <c r="O23" s="1" t="s">
        <v>471</v>
      </c>
      <c r="P23" s="1" t="s">
        <v>351</v>
      </c>
      <c r="Q23" s="1" t="s">
        <v>351</v>
      </c>
      <c r="R23" s="1" t="s">
        <v>351</v>
      </c>
      <c r="S23" s="1" t="s">
        <v>570</v>
      </c>
      <c r="T23" s="1" t="s">
        <v>683</v>
      </c>
      <c r="W23" s="1" t="s">
        <v>783</v>
      </c>
      <c r="X23" s="1" t="s">
        <v>351</v>
      </c>
      <c r="AC23" s="1" t="s">
        <v>351</v>
      </c>
      <c r="AD23" s="1" t="s">
        <v>351</v>
      </c>
      <c r="AE23" s="1" t="s">
        <v>351</v>
      </c>
      <c r="AF23" s="3">
        <v>0.29166666666666669</v>
      </c>
      <c r="AG23" s="3">
        <v>0.9375</v>
      </c>
      <c r="AH23" s="1" t="s">
        <v>850</v>
      </c>
      <c r="AI23" s="1" t="s">
        <v>351</v>
      </c>
      <c r="BA23" s="1" t="str">
        <f>HYPERLINK("#", "https://www.town.shinonsen.hyogo.jp/page/?mode=detail&amp;page_id=e7278b4842a879e1204aa3664eb80b0e")</f>
        <v>https://www.town.shinonsen.hyogo.jp/page/?mode=detail&amp;page_id=e7278b4842a879e1204aa3664eb80b0e</v>
      </c>
      <c r="BD23" s="1" t="s">
        <v>885</v>
      </c>
    </row>
    <row r="24" spans="1:56" x14ac:dyDescent="0.4">
      <c r="A24" s="1">
        <v>285862</v>
      </c>
      <c r="B24" s="1" t="s">
        <v>24</v>
      </c>
      <c r="C24" s="1" t="s">
        <v>118</v>
      </c>
      <c r="D24" s="1" t="s">
        <v>142</v>
      </c>
      <c r="E24" s="1" t="s">
        <v>258</v>
      </c>
      <c r="G24" s="1" t="s">
        <v>351</v>
      </c>
      <c r="H24" s="1" t="s">
        <v>351</v>
      </c>
      <c r="K24" s="1">
        <v>285862</v>
      </c>
      <c r="M24" s="1" t="s">
        <v>377</v>
      </c>
      <c r="N24" s="1" t="s">
        <v>451</v>
      </c>
      <c r="O24" s="1" t="s">
        <v>472</v>
      </c>
      <c r="P24" s="1" t="s">
        <v>351</v>
      </c>
      <c r="Q24" s="1" t="s">
        <v>351</v>
      </c>
      <c r="R24" s="1" t="s">
        <v>351</v>
      </c>
      <c r="S24" s="1" t="s">
        <v>571</v>
      </c>
      <c r="T24" s="1" t="s">
        <v>684</v>
      </c>
      <c r="W24" s="1" t="s">
        <v>784</v>
      </c>
      <c r="X24" s="1" t="s">
        <v>351</v>
      </c>
      <c r="AC24" s="1" t="s">
        <v>351</v>
      </c>
      <c r="AD24" s="1" t="s">
        <v>351</v>
      </c>
      <c r="AE24" s="1" t="s">
        <v>839</v>
      </c>
      <c r="AF24" s="3">
        <v>0.58333333333333337</v>
      </c>
      <c r="AG24" s="3">
        <v>0.83333333333333337</v>
      </c>
      <c r="AH24" s="1" t="s">
        <v>351</v>
      </c>
      <c r="AI24" s="1" t="s">
        <v>351</v>
      </c>
      <c r="BA24" s="1" t="str">
        <f>HYPERLINK("#", "https://www.town.shinonsen.hyogo.jp/page/?mode=detail&amp;page_id=772b8162f9de6b904b220afba307ed6b")</f>
        <v>https://www.town.shinonsen.hyogo.jp/page/?mode=detail&amp;page_id=772b8162f9de6b904b220afba307ed6b</v>
      </c>
      <c r="BD24" s="1" t="s">
        <v>351</v>
      </c>
    </row>
    <row r="25" spans="1:56" x14ac:dyDescent="0.4">
      <c r="A25" s="1">
        <v>285862</v>
      </c>
      <c r="B25" s="1" t="s">
        <v>25</v>
      </c>
      <c r="C25" s="1" t="s">
        <v>118</v>
      </c>
      <c r="D25" s="1" t="s">
        <v>143</v>
      </c>
      <c r="E25" s="1" t="s">
        <v>259</v>
      </c>
      <c r="G25" s="1" t="s">
        <v>351</v>
      </c>
      <c r="H25" s="1" t="s">
        <v>351</v>
      </c>
      <c r="K25" s="1">
        <v>285862</v>
      </c>
      <c r="M25" s="1" t="s">
        <v>378</v>
      </c>
      <c r="N25" s="1" t="s">
        <v>451</v>
      </c>
      <c r="O25" s="1" t="s">
        <v>473</v>
      </c>
      <c r="P25" s="1" t="s">
        <v>351</v>
      </c>
      <c r="Q25" s="1" t="s">
        <v>351</v>
      </c>
      <c r="R25" s="1" t="s">
        <v>351</v>
      </c>
      <c r="S25" s="1" t="s">
        <v>572</v>
      </c>
      <c r="T25" s="1" t="s">
        <v>685</v>
      </c>
      <c r="W25" s="1" t="s">
        <v>785</v>
      </c>
      <c r="X25" s="1" t="s">
        <v>351</v>
      </c>
      <c r="AC25" s="1" t="s">
        <v>351</v>
      </c>
      <c r="AD25" s="1" t="s">
        <v>351</v>
      </c>
      <c r="AE25" s="1" t="s">
        <v>351</v>
      </c>
      <c r="AF25" s="3">
        <v>0.375</v>
      </c>
      <c r="AG25" s="3">
        <v>0.91666666666666663</v>
      </c>
      <c r="AH25" s="1" t="s">
        <v>851</v>
      </c>
      <c r="AI25" s="1" t="s">
        <v>351</v>
      </c>
      <c r="BA25" s="1" t="str">
        <f>HYPERLINK("#", "https://7kama.jp/")</f>
        <v>https://7kama.jp/</v>
      </c>
      <c r="BD25" s="1" t="s">
        <v>880</v>
      </c>
    </row>
    <row r="26" spans="1:56" x14ac:dyDescent="0.4">
      <c r="A26" s="1">
        <v>285862</v>
      </c>
      <c r="B26" s="1" t="s">
        <v>26</v>
      </c>
      <c r="C26" s="1" t="s">
        <v>118</v>
      </c>
      <c r="D26" s="1" t="s">
        <v>144</v>
      </c>
      <c r="E26" s="1" t="s">
        <v>260</v>
      </c>
      <c r="G26" s="1" t="s">
        <v>351</v>
      </c>
      <c r="H26" s="1" t="s">
        <v>351</v>
      </c>
      <c r="K26" s="1">
        <v>285862</v>
      </c>
      <c r="M26" s="1" t="s">
        <v>379</v>
      </c>
      <c r="N26" s="1" t="s">
        <v>451</v>
      </c>
      <c r="O26" s="1" t="s">
        <v>474</v>
      </c>
      <c r="P26" s="1" t="s">
        <v>351</v>
      </c>
      <c r="Q26" s="1" t="s">
        <v>351</v>
      </c>
      <c r="R26" s="1" t="s">
        <v>351</v>
      </c>
      <c r="S26" s="1" t="s">
        <v>573</v>
      </c>
      <c r="T26" s="1" t="s">
        <v>665</v>
      </c>
      <c r="W26" s="1" t="s">
        <v>786</v>
      </c>
      <c r="X26" s="1" t="s">
        <v>351</v>
      </c>
      <c r="AC26" s="1" t="s">
        <v>351</v>
      </c>
      <c r="AD26" s="1" t="s">
        <v>351</v>
      </c>
      <c r="AE26" s="1" t="s">
        <v>841</v>
      </c>
      <c r="AF26" s="3">
        <v>0.41666666666666669</v>
      </c>
      <c r="AG26" s="3">
        <v>0.79166666666666663</v>
      </c>
      <c r="AH26" s="1" t="s">
        <v>351</v>
      </c>
      <c r="AI26" s="1" t="s">
        <v>351</v>
      </c>
      <c r="BA26" s="1" t="str">
        <f>HYPERLINK("#", "https://www.refresh.co.jp/")</f>
        <v>https://www.refresh.co.jp/</v>
      </c>
      <c r="BD26" s="1" t="s">
        <v>886</v>
      </c>
    </row>
    <row r="27" spans="1:56" x14ac:dyDescent="0.4">
      <c r="A27" s="1">
        <v>285862</v>
      </c>
      <c r="B27" s="1" t="s">
        <v>27</v>
      </c>
      <c r="C27" s="1" t="s">
        <v>118</v>
      </c>
      <c r="D27" s="1" t="s">
        <v>145</v>
      </c>
      <c r="E27" s="1" t="s">
        <v>261</v>
      </c>
      <c r="G27" s="1" t="s">
        <v>351</v>
      </c>
      <c r="H27" s="1" t="s">
        <v>351</v>
      </c>
      <c r="K27" s="1">
        <v>285862</v>
      </c>
      <c r="M27" s="1" t="s">
        <v>380</v>
      </c>
      <c r="N27" s="1" t="s">
        <v>451</v>
      </c>
      <c r="O27" s="1" t="s">
        <v>475</v>
      </c>
      <c r="P27" s="1" t="s">
        <v>351</v>
      </c>
      <c r="Q27" s="1" t="s">
        <v>351</v>
      </c>
      <c r="R27" s="1" t="s">
        <v>351</v>
      </c>
      <c r="S27" s="1" t="s">
        <v>574</v>
      </c>
      <c r="T27" s="1" t="s">
        <v>668</v>
      </c>
      <c r="W27" s="1" t="s">
        <v>787</v>
      </c>
      <c r="X27" s="1" t="s">
        <v>351</v>
      </c>
      <c r="AC27" s="1" t="s">
        <v>351</v>
      </c>
      <c r="AD27" s="1" t="s">
        <v>351</v>
      </c>
      <c r="AE27" s="1" t="s">
        <v>841</v>
      </c>
      <c r="AF27" s="3">
        <v>0.41666666666666669</v>
      </c>
      <c r="AG27" s="3">
        <v>0.91666666666666663</v>
      </c>
      <c r="AH27" s="1" t="s">
        <v>351</v>
      </c>
      <c r="AI27" s="1" t="s">
        <v>351</v>
      </c>
      <c r="BA27" s="1" t="str">
        <f>HYPERLINK("#", "https://www.town.shinonsen.hyogo.jp/page/?mode=detail&amp;page_id=2229fa7578f92aca7a8800bf1df7e3b7")</f>
        <v>https://www.town.shinonsen.hyogo.jp/page/?mode=detail&amp;page_id=2229fa7578f92aca7a8800bf1df7e3b7</v>
      </c>
      <c r="BD27" s="1" t="s">
        <v>887</v>
      </c>
    </row>
    <row r="28" spans="1:56" x14ac:dyDescent="0.4">
      <c r="A28" s="1">
        <v>285862</v>
      </c>
      <c r="B28" s="1" t="s">
        <v>28</v>
      </c>
      <c r="C28" s="1" t="s">
        <v>118</v>
      </c>
      <c r="D28" s="1" t="s">
        <v>146</v>
      </c>
      <c r="E28" s="1" t="s">
        <v>262</v>
      </c>
      <c r="G28" s="1" t="s">
        <v>351</v>
      </c>
      <c r="H28" s="1" t="s">
        <v>351</v>
      </c>
      <c r="K28" s="1">
        <v>285862</v>
      </c>
      <c r="M28" s="1" t="s">
        <v>381</v>
      </c>
      <c r="N28" s="1" t="s">
        <v>451</v>
      </c>
      <c r="O28" s="1" t="s">
        <v>476</v>
      </c>
      <c r="P28" s="1" t="s">
        <v>351</v>
      </c>
      <c r="Q28" s="1" t="s">
        <v>351</v>
      </c>
      <c r="R28" s="1" t="s">
        <v>351</v>
      </c>
      <c r="S28" s="1" t="s">
        <v>575</v>
      </c>
      <c r="T28" s="1" t="s">
        <v>686</v>
      </c>
      <c r="W28" s="1" t="s">
        <v>788</v>
      </c>
      <c r="X28" s="1" t="s">
        <v>351</v>
      </c>
      <c r="AC28" s="1" t="s">
        <v>351</v>
      </c>
      <c r="AD28" s="1" t="s">
        <v>351</v>
      </c>
      <c r="AE28" s="1" t="s">
        <v>351</v>
      </c>
      <c r="AH28" s="1" t="s">
        <v>351</v>
      </c>
      <c r="AI28" s="1" t="s">
        <v>351</v>
      </c>
      <c r="BA28" s="1" t="str">
        <f>HYPERLINK("#", "https://www.town.shinonsen.hyogo.jp/page/?mode=detail&amp;page_id=4b5726819318fa6dd1b0dddc0a44b763")</f>
        <v>https://www.town.shinonsen.hyogo.jp/page/?mode=detail&amp;page_id=4b5726819318fa6dd1b0dddc0a44b763</v>
      </c>
      <c r="BD28" s="1" t="s">
        <v>351</v>
      </c>
    </row>
    <row r="29" spans="1:56" x14ac:dyDescent="0.4">
      <c r="A29" s="1">
        <v>285862</v>
      </c>
      <c r="B29" s="1" t="s">
        <v>29</v>
      </c>
      <c r="C29" s="1" t="s">
        <v>118</v>
      </c>
      <c r="D29" s="1" t="s">
        <v>147</v>
      </c>
      <c r="E29" s="1" t="s">
        <v>263</v>
      </c>
      <c r="G29" s="1" t="s">
        <v>351</v>
      </c>
      <c r="H29" s="1" t="s">
        <v>351</v>
      </c>
      <c r="K29" s="1">
        <v>285862</v>
      </c>
      <c r="M29" s="1" t="s">
        <v>369</v>
      </c>
      <c r="N29" s="1" t="s">
        <v>451</v>
      </c>
      <c r="O29" s="1" t="s">
        <v>464</v>
      </c>
      <c r="P29" s="1" t="s">
        <v>351</v>
      </c>
      <c r="Q29" s="1" t="s">
        <v>351</v>
      </c>
      <c r="R29" s="1" t="s">
        <v>351</v>
      </c>
      <c r="S29" s="1" t="s">
        <v>576</v>
      </c>
      <c r="T29" s="1" t="s">
        <v>687</v>
      </c>
      <c r="W29" s="1" t="s">
        <v>778</v>
      </c>
      <c r="X29" s="1" t="s">
        <v>351</v>
      </c>
      <c r="AC29" s="1" t="s">
        <v>351</v>
      </c>
      <c r="AD29" s="1" t="s">
        <v>351</v>
      </c>
      <c r="AE29" s="1" t="s">
        <v>351</v>
      </c>
      <c r="AH29" s="1" t="s">
        <v>351</v>
      </c>
      <c r="AI29" s="1" t="s">
        <v>351</v>
      </c>
      <c r="BA29" s="1" t="str">
        <f>HYPERLINK("#", "https://www.town.shinonsen.hyogo.jp/page/?mode=detail&amp;page_id=5fdc7f466b7e0bfe099c139b7edb0805")</f>
        <v>https://www.town.shinonsen.hyogo.jp/page/?mode=detail&amp;page_id=5fdc7f466b7e0bfe099c139b7edb0805</v>
      </c>
      <c r="BD29" s="1" t="s">
        <v>351</v>
      </c>
    </row>
    <row r="30" spans="1:56" x14ac:dyDescent="0.4">
      <c r="A30" s="1">
        <v>285862</v>
      </c>
      <c r="B30" s="1" t="s">
        <v>30</v>
      </c>
      <c r="C30" s="1" t="s">
        <v>118</v>
      </c>
      <c r="D30" s="1" t="s">
        <v>148</v>
      </c>
      <c r="E30" s="1" t="s">
        <v>264</v>
      </c>
      <c r="G30" s="1" t="s">
        <v>351</v>
      </c>
      <c r="H30" s="1" t="s">
        <v>351</v>
      </c>
      <c r="K30" s="1">
        <v>285862</v>
      </c>
      <c r="M30" s="1" t="s">
        <v>382</v>
      </c>
      <c r="N30" s="1" t="s">
        <v>451</v>
      </c>
      <c r="O30" s="1" t="s">
        <v>477</v>
      </c>
      <c r="P30" s="1" t="s">
        <v>351</v>
      </c>
      <c r="Q30" s="1" t="s">
        <v>351</v>
      </c>
      <c r="R30" s="1" t="s">
        <v>351</v>
      </c>
      <c r="S30" s="1" t="s">
        <v>577</v>
      </c>
      <c r="T30" s="1" t="s">
        <v>688</v>
      </c>
      <c r="W30" s="1" t="s">
        <v>766</v>
      </c>
      <c r="X30" s="1" t="s">
        <v>351</v>
      </c>
      <c r="AC30" s="1" t="s">
        <v>351</v>
      </c>
      <c r="AD30" s="1" t="s">
        <v>351</v>
      </c>
      <c r="AE30" s="1" t="s">
        <v>351</v>
      </c>
      <c r="AH30" s="1" t="s">
        <v>351</v>
      </c>
      <c r="AI30" s="1" t="s">
        <v>351</v>
      </c>
      <c r="BA30" s="1" t="str">
        <f>HYPERLINK("#", "https://www.refresh.co.jp/")</f>
        <v>https://www.refresh.co.jp/</v>
      </c>
      <c r="BD30" s="1" t="s">
        <v>351</v>
      </c>
    </row>
    <row r="31" spans="1:56" x14ac:dyDescent="0.4">
      <c r="A31" s="1">
        <v>285862</v>
      </c>
      <c r="B31" s="1" t="s">
        <v>31</v>
      </c>
      <c r="C31" s="1" t="s">
        <v>118</v>
      </c>
      <c r="D31" s="1" t="s">
        <v>149</v>
      </c>
      <c r="E31" s="1" t="s">
        <v>265</v>
      </c>
      <c r="G31" s="1" t="s">
        <v>351</v>
      </c>
      <c r="H31" s="1" t="s">
        <v>351</v>
      </c>
      <c r="K31" s="1">
        <v>285862</v>
      </c>
      <c r="M31" s="1" t="s">
        <v>383</v>
      </c>
      <c r="N31" s="1" t="s">
        <v>451</v>
      </c>
      <c r="O31" s="1" t="s">
        <v>478</v>
      </c>
      <c r="P31" s="1" t="s">
        <v>351</v>
      </c>
      <c r="Q31" s="1" t="s">
        <v>351</v>
      </c>
      <c r="R31" s="1" t="s">
        <v>351</v>
      </c>
      <c r="S31" s="1" t="s">
        <v>578</v>
      </c>
      <c r="T31" s="1" t="s">
        <v>688</v>
      </c>
      <c r="W31" s="1" t="s">
        <v>783</v>
      </c>
      <c r="X31" s="1" t="s">
        <v>351</v>
      </c>
      <c r="AC31" s="1" t="s">
        <v>351</v>
      </c>
      <c r="AD31" s="1" t="s">
        <v>833</v>
      </c>
      <c r="AE31" s="1" t="s">
        <v>351</v>
      </c>
      <c r="AH31" s="1" t="s">
        <v>351</v>
      </c>
      <c r="AI31" s="1" t="s">
        <v>351</v>
      </c>
      <c r="BA31" s="1" t="str">
        <f>HYPERLINK("#", "https://www.town.shinonsen.hyogo.jp/page/index.php?mode=detail&amp;page_id=315154c739d92c349f252f35469bcbba")</f>
        <v>https://www.town.shinonsen.hyogo.jp/page/index.php?mode=detail&amp;page_id=315154c739d92c349f252f35469bcbba</v>
      </c>
      <c r="BD31" s="1" t="s">
        <v>351</v>
      </c>
    </row>
    <row r="32" spans="1:56" x14ac:dyDescent="0.4">
      <c r="A32" s="1">
        <v>285862</v>
      </c>
      <c r="B32" s="1" t="s">
        <v>32</v>
      </c>
      <c r="C32" s="1" t="s">
        <v>118</v>
      </c>
      <c r="D32" s="1" t="s">
        <v>150</v>
      </c>
      <c r="E32" s="1" t="s">
        <v>266</v>
      </c>
      <c r="G32" s="1" t="s">
        <v>351</v>
      </c>
      <c r="H32" s="1" t="s">
        <v>351</v>
      </c>
      <c r="K32" s="1">
        <v>285862</v>
      </c>
      <c r="M32" s="1" t="s">
        <v>384</v>
      </c>
      <c r="N32" s="1" t="s">
        <v>451</v>
      </c>
      <c r="O32" s="1" t="s">
        <v>479</v>
      </c>
      <c r="P32" s="1" t="s">
        <v>351</v>
      </c>
      <c r="Q32" s="1" t="s">
        <v>351</v>
      </c>
      <c r="R32" s="1" t="s">
        <v>351</v>
      </c>
      <c r="S32" s="1" t="s">
        <v>579</v>
      </c>
      <c r="T32" s="1" t="s">
        <v>689</v>
      </c>
      <c r="W32" s="1" t="s">
        <v>788</v>
      </c>
      <c r="X32" s="1" t="s">
        <v>351</v>
      </c>
      <c r="AC32" s="1" t="s">
        <v>351</v>
      </c>
      <c r="AD32" s="1" t="s">
        <v>351</v>
      </c>
      <c r="AE32" s="1" t="s">
        <v>351</v>
      </c>
      <c r="AH32" s="1" t="s">
        <v>351</v>
      </c>
      <c r="AI32" s="1" t="s">
        <v>351</v>
      </c>
      <c r="BA32" s="1" t="str">
        <f>HYPERLINK("#", "https://www.town.shinonsen.hyogo.jp/page/?mode=detail&amp;page_id=2229fa7578f92aca7a8800bf1df7e3b7")</f>
        <v>https://www.town.shinonsen.hyogo.jp/page/?mode=detail&amp;page_id=2229fa7578f92aca7a8800bf1df7e3b7</v>
      </c>
      <c r="BD32" s="1" t="s">
        <v>351</v>
      </c>
    </row>
    <row r="33" spans="1:56" x14ac:dyDescent="0.4">
      <c r="A33" s="1">
        <v>285862</v>
      </c>
      <c r="B33" s="1" t="s">
        <v>33</v>
      </c>
      <c r="C33" s="1" t="s">
        <v>118</v>
      </c>
      <c r="D33" s="1" t="s">
        <v>151</v>
      </c>
      <c r="E33" s="1" t="s">
        <v>267</v>
      </c>
      <c r="G33" s="1" t="s">
        <v>351</v>
      </c>
      <c r="H33" s="1" t="s">
        <v>351</v>
      </c>
      <c r="K33" s="1">
        <v>285862</v>
      </c>
      <c r="M33" s="1" t="s">
        <v>385</v>
      </c>
      <c r="N33" s="1" t="s">
        <v>451</v>
      </c>
      <c r="O33" s="1" t="s">
        <v>480</v>
      </c>
      <c r="P33" s="1" t="s">
        <v>351</v>
      </c>
      <c r="Q33" s="1" t="s">
        <v>351</v>
      </c>
      <c r="R33" s="1" t="s">
        <v>351</v>
      </c>
      <c r="S33" s="1" t="s">
        <v>580</v>
      </c>
      <c r="T33" s="1" t="s">
        <v>690</v>
      </c>
      <c r="W33" s="1" t="s">
        <v>788</v>
      </c>
      <c r="X33" s="1" t="s">
        <v>351</v>
      </c>
      <c r="AC33" s="1" t="s">
        <v>351</v>
      </c>
      <c r="AD33" s="1" t="s">
        <v>351</v>
      </c>
      <c r="AE33" s="1" t="s">
        <v>351</v>
      </c>
      <c r="AH33" s="1" t="s">
        <v>351</v>
      </c>
      <c r="AI33" s="1" t="s">
        <v>351</v>
      </c>
      <c r="BA33" s="1" t="str">
        <f>HYPERLINK("#", "https://www.town.shinonsen.hyogo.jp/page/?mode=detail&amp;page_id=e48b34917dd29ad913ea579d428f0677")</f>
        <v>https://www.town.shinonsen.hyogo.jp/page/?mode=detail&amp;page_id=e48b34917dd29ad913ea579d428f0677</v>
      </c>
      <c r="BD33" s="1" t="s">
        <v>351</v>
      </c>
    </row>
    <row r="34" spans="1:56" x14ac:dyDescent="0.4">
      <c r="A34" s="1">
        <v>285862</v>
      </c>
      <c r="B34" s="1" t="s">
        <v>34</v>
      </c>
      <c r="C34" s="1" t="s">
        <v>118</v>
      </c>
      <c r="D34" s="1" t="s">
        <v>152</v>
      </c>
      <c r="E34" s="1" t="s">
        <v>268</v>
      </c>
      <c r="G34" s="1" t="s">
        <v>351</v>
      </c>
      <c r="H34" s="1" t="s">
        <v>351</v>
      </c>
      <c r="K34" s="1">
        <v>285862</v>
      </c>
      <c r="M34" s="1" t="s">
        <v>386</v>
      </c>
      <c r="N34" s="1" t="s">
        <v>451</v>
      </c>
      <c r="O34" s="1" t="s">
        <v>481</v>
      </c>
      <c r="P34" s="1" t="s">
        <v>351</v>
      </c>
      <c r="Q34" s="1" t="s">
        <v>351</v>
      </c>
      <c r="R34" s="1" t="s">
        <v>351</v>
      </c>
      <c r="S34" s="1" t="s">
        <v>581</v>
      </c>
      <c r="T34" s="1" t="s">
        <v>674</v>
      </c>
      <c r="W34" s="1" t="s">
        <v>789</v>
      </c>
      <c r="X34" s="1" t="s">
        <v>351</v>
      </c>
      <c r="AC34" s="1" t="s">
        <v>351</v>
      </c>
      <c r="AD34" s="1" t="s">
        <v>351</v>
      </c>
      <c r="AE34" s="1" t="s">
        <v>351</v>
      </c>
      <c r="AH34" s="1" t="s">
        <v>351</v>
      </c>
      <c r="AI34" s="1" t="s">
        <v>351</v>
      </c>
      <c r="BA34" s="1" t="str">
        <f>HYPERLINK("#", "https://www.town.shinonsen.hyogo.jp/page/?mode=detail&amp;page_id=45d598ecfb82837f2633421c9d564239")</f>
        <v>https://www.town.shinonsen.hyogo.jp/page/?mode=detail&amp;page_id=45d598ecfb82837f2633421c9d564239</v>
      </c>
      <c r="BD34" s="1" t="s">
        <v>880</v>
      </c>
    </row>
    <row r="35" spans="1:56" x14ac:dyDescent="0.4">
      <c r="A35" s="1">
        <v>285862</v>
      </c>
      <c r="B35" s="1" t="s">
        <v>35</v>
      </c>
      <c r="C35" s="1" t="s">
        <v>118</v>
      </c>
      <c r="D35" s="1" t="s">
        <v>153</v>
      </c>
      <c r="E35" s="1" t="s">
        <v>269</v>
      </c>
      <c r="G35" s="1" t="s">
        <v>351</v>
      </c>
      <c r="H35" s="1" t="s">
        <v>351</v>
      </c>
      <c r="K35" s="1">
        <v>285862</v>
      </c>
      <c r="M35" s="1" t="s">
        <v>387</v>
      </c>
      <c r="N35" s="1" t="s">
        <v>451</v>
      </c>
      <c r="O35" s="1" t="s">
        <v>482</v>
      </c>
      <c r="P35" s="1" t="s">
        <v>351</v>
      </c>
      <c r="Q35" s="1" t="s">
        <v>351</v>
      </c>
      <c r="R35" s="1" t="s">
        <v>351</v>
      </c>
      <c r="S35" s="1" t="s">
        <v>582</v>
      </c>
      <c r="T35" s="1" t="s">
        <v>691</v>
      </c>
      <c r="W35" s="1" t="s">
        <v>766</v>
      </c>
      <c r="X35" s="1" t="s">
        <v>351</v>
      </c>
      <c r="AC35" s="1" t="s">
        <v>351</v>
      </c>
      <c r="AD35" s="1" t="s">
        <v>351</v>
      </c>
      <c r="AE35" s="1" t="s">
        <v>351</v>
      </c>
      <c r="AH35" s="1" t="s">
        <v>351</v>
      </c>
      <c r="AI35" s="1" t="s">
        <v>351</v>
      </c>
      <c r="BA35" s="1" t="str">
        <f>HYPERLINK("#", "https://www.town.shinonsen.hyogo.jp/page/?mode=detail&amp;page_id=04eaf5c2708ee1cd38711b922485a515")</f>
        <v>https://www.town.shinonsen.hyogo.jp/page/?mode=detail&amp;page_id=04eaf5c2708ee1cd38711b922485a515</v>
      </c>
      <c r="BD35" s="1" t="s">
        <v>351</v>
      </c>
    </row>
    <row r="36" spans="1:56" x14ac:dyDescent="0.4">
      <c r="A36" s="1">
        <v>285862</v>
      </c>
      <c r="B36" s="1" t="s">
        <v>36</v>
      </c>
      <c r="C36" s="1" t="s">
        <v>118</v>
      </c>
      <c r="D36" s="1" t="s">
        <v>154</v>
      </c>
      <c r="E36" s="1" t="s">
        <v>270</v>
      </c>
      <c r="G36" s="1" t="s">
        <v>351</v>
      </c>
      <c r="H36" s="1" t="s">
        <v>351</v>
      </c>
      <c r="K36" s="1">
        <v>285862</v>
      </c>
      <c r="M36" s="1" t="s">
        <v>388</v>
      </c>
      <c r="N36" s="1" t="s">
        <v>451</v>
      </c>
      <c r="O36" s="1" t="s">
        <v>483</v>
      </c>
      <c r="P36" s="1" t="s">
        <v>351</v>
      </c>
      <c r="Q36" s="1" t="s">
        <v>351</v>
      </c>
      <c r="R36" s="1" t="s">
        <v>351</v>
      </c>
      <c r="S36" s="1" t="s">
        <v>583</v>
      </c>
      <c r="T36" s="1" t="s">
        <v>692</v>
      </c>
      <c r="W36" s="1" t="s">
        <v>789</v>
      </c>
      <c r="X36" s="1" t="s">
        <v>351</v>
      </c>
      <c r="AC36" s="1" t="s">
        <v>351</v>
      </c>
      <c r="AD36" s="1" t="s">
        <v>351</v>
      </c>
      <c r="AE36" s="1" t="s">
        <v>351</v>
      </c>
      <c r="AH36" s="1" t="s">
        <v>351</v>
      </c>
      <c r="AI36" s="1" t="s">
        <v>351</v>
      </c>
      <c r="BA36" s="1" t="str">
        <f>HYPERLINK("#", "https://www.town.shinonsen.hyogo.jp/page/?mode=detail&amp;page_id=c23ddeaaf1333694537f66905dd3a900")</f>
        <v>https://www.town.shinonsen.hyogo.jp/page/?mode=detail&amp;page_id=c23ddeaaf1333694537f66905dd3a900</v>
      </c>
      <c r="BD36" s="1" t="s">
        <v>880</v>
      </c>
    </row>
    <row r="37" spans="1:56" x14ac:dyDescent="0.4">
      <c r="A37" s="1">
        <v>285862</v>
      </c>
      <c r="B37" s="1" t="s">
        <v>37</v>
      </c>
      <c r="C37" s="1" t="s">
        <v>118</v>
      </c>
      <c r="D37" s="1" t="s">
        <v>155</v>
      </c>
      <c r="E37" s="1" t="s">
        <v>271</v>
      </c>
      <c r="G37" s="1" t="s">
        <v>351</v>
      </c>
      <c r="H37" s="1" t="s">
        <v>351</v>
      </c>
      <c r="K37" s="1">
        <v>285862</v>
      </c>
      <c r="M37" s="1" t="s">
        <v>385</v>
      </c>
      <c r="N37" s="1" t="s">
        <v>451</v>
      </c>
      <c r="O37" s="1" t="s">
        <v>480</v>
      </c>
      <c r="P37" s="1" t="s">
        <v>351</v>
      </c>
      <c r="Q37" s="1" t="s">
        <v>351</v>
      </c>
      <c r="R37" s="1" t="s">
        <v>351</v>
      </c>
      <c r="S37" s="1" t="s">
        <v>584</v>
      </c>
      <c r="T37" s="1" t="s">
        <v>693</v>
      </c>
      <c r="W37" s="1" t="s">
        <v>788</v>
      </c>
      <c r="X37" s="1" t="s">
        <v>351</v>
      </c>
      <c r="AC37" s="1" t="s">
        <v>351</v>
      </c>
      <c r="AD37" s="1" t="s">
        <v>351</v>
      </c>
      <c r="AE37" s="1" t="s">
        <v>351</v>
      </c>
      <c r="AH37" s="1" t="s">
        <v>351</v>
      </c>
      <c r="AI37" s="1" t="s">
        <v>351</v>
      </c>
      <c r="BA37" s="1" t="str">
        <f>HYPERLINK("#", "https://www.town.shinonsen.hyogo.jp/page/?mode=detail&amp;page_id=b1358ee6968bc87f30f6c828feeaf4ef")</f>
        <v>https://www.town.shinonsen.hyogo.jp/page/?mode=detail&amp;page_id=b1358ee6968bc87f30f6c828feeaf4ef</v>
      </c>
      <c r="BD37" s="1" t="s">
        <v>351</v>
      </c>
    </row>
    <row r="38" spans="1:56" x14ac:dyDescent="0.4">
      <c r="A38" s="1">
        <v>285862</v>
      </c>
      <c r="B38" s="1" t="s">
        <v>38</v>
      </c>
      <c r="C38" s="1" t="s">
        <v>118</v>
      </c>
      <c r="D38" s="1" t="s">
        <v>156</v>
      </c>
      <c r="E38" s="1" t="s">
        <v>272</v>
      </c>
      <c r="G38" s="1" t="s">
        <v>351</v>
      </c>
      <c r="H38" s="1" t="s">
        <v>351</v>
      </c>
      <c r="K38" s="1">
        <v>285862</v>
      </c>
      <c r="M38" s="1" t="s">
        <v>389</v>
      </c>
      <c r="N38" s="1" t="s">
        <v>451</v>
      </c>
      <c r="O38" s="1" t="s">
        <v>484</v>
      </c>
      <c r="P38" s="1" t="s">
        <v>351</v>
      </c>
      <c r="Q38" s="1" t="s">
        <v>351</v>
      </c>
      <c r="R38" s="1" t="s">
        <v>351</v>
      </c>
      <c r="S38" s="1" t="s">
        <v>585</v>
      </c>
      <c r="T38" s="1" t="s">
        <v>694</v>
      </c>
      <c r="W38" s="1" t="s">
        <v>788</v>
      </c>
      <c r="X38" s="1" t="s">
        <v>351</v>
      </c>
      <c r="AC38" s="1" t="s">
        <v>351</v>
      </c>
      <c r="AD38" s="1" t="s">
        <v>351</v>
      </c>
      <c r="AE38" s="1" t="s">
        <v>351</v>
      </c>
      <c r="AH38" s="1" t="s">
        <v>351</v>
      </c>
      <c r="AI38" s="1" t="s">
        <v>351</v>
      </c>
      <c r="BA38" s="1" t="s">
        <v>351</v>
      </c>
      <c r="BD38" s="1" t="s">
        <v>351</v>
      </c>
    </row>
    <row r="39" spans="1:56" x14ac:dyDescent="0.4">
      <c r="A39" s="1">
        <v>285862</v>
      </c>
      <c r="B39" s="1" t="s">
        <v>39</v>
      </c>
      <c r="C39" s="1" t="s">
        <v>118</v>
      </c>
      <c r="D39" s="1" t="s">
        <v>157</v>
      </c>
      <c r="E39" s="1" t="s">
        <v>273</v>
      </c>
      <c r="G39" s="1" t="s">
        <v>351</v>
      </c>
      <c r="H39" s="1" t="s">
        <v>351</v>
      </c>
      <c r="K39" s="1">
        <v>285862</v>
      </c>
      <c r="M39" s="1" t="s">
        <v>390</v>
      </c>
      <c r="N39" s="1" t="s">
        <v>451</v>
      </c>
      <c r="O39" s="1" t="s">
        <v>485</v>
      </c>
      <c r="P39" s="1" t="s">
        <v>351</v>
      </c>
      <c r="Q39" s="1" t="s">
        <v>351</v>
      </c>
      <c r="R39" s="1" t="s">
        <v>351</v>
      </c>
      <c r="S39" s="1" t="s">
        <v>586</v>
      </c>
      <c r="T39" s="1" t="s">
        <v>695</v>
      </c>
      <c r="W39" s="1" t="s">
        <v>788</v>
      </c>
      <c r="X39" s="1" t="s">
        <v>351</v>
      </c>
      <c r="AC39" s="1" t="s">
        <v>351</v>
      </c>
      <c r="AD39" s="1" t="s">
        <v>351</v>
      </c>
      <c r="AE39" s="1" t="s">
        <v>351</v>
      </c>
      <c r="AH39" s="1" t="s">
        <v>351</v>
      </c>
      <c r="AI39" s="1" t="s">
        <v>351</v>
      </c>
      <c r="BA39" s="1" t="str">
        <f>HYPERLINK("#", "https://www.town.shinonsen.hyogo.jp/page/?mode=detail&amp;page_id=b509a4a135d46282e05d52f752c57caf")</f>
        <v>https://www.town.shinonsen.hyogo.jp/page/?mode=detail&amp;page_id=b509a4a135d46282e05d52f752c57caf</v>
      </c>
      <c r="BD39" s="1" t="s">
        <v>351</v>
      </c>
    </row>
    <row r="40" spans="1:56" x14ac:dyDescent="0.4">
      <c r="A40" s="1">
        <v>285862</v>
      </c>
      <c r="B40" s="1" t="s">
        <v>40</v>
      </c>
      <c r="C40" s="1" t="s">
        <v>118</v>
      </c>
      <c r="D40" s="1" t="s">
        <v>158</v>
      </c>
      <c r="E40" s="1" t="s">
        <v>274</v>
      </c>
      <c r="G40" s="1" t="s">
        <v>351</v>
      </c>
      <c r="H40" s="1" t="s">
        <v>351</v>
      </c>
      <c r="K40" s="1">
        <v>285862</v>
      </c>
      <c r="M40" s="1" t="s">
        <v>390</v>
      </c>
      <c r="N40" s="1" t="s">
        <v>451</v>
      </c>
      <c r="O40" s="1" t="s">
        <v>485</v>
      </c>
      <c r="P40" s="1" t="s">
        <v>351</v>
      </c>
      <c r="Q40" s="1" t="s">
        <v>351</v>
      </c>
      <c r="R40" s="1" t="s">
        <v>351</v>
      </c>
      <c r="S40" s="1" t="s">
        <v>587</v>
      </c>
      <c r="T40" s="1" t="s">
        <v>696</v>
      </c>
      <c r="W40" s="1" t="s">
        <v>788</v>
      </c>
      <c r="X40" s="1" t="s">
        <v>351</v>
      </c>
      <c r="AC40" s="1" t="s">
        <v>351</v>
      </c>
      <c r="AD40" s="1" t="s">
        <v>351</v>
      </c>
      <c r="AE40" s="1" t="s">
        <v>351</v>
      </c>
      <c r="AH40" s="1" t="s">
        <v>351</v>
      </c>
      <c r="AI40" s="1" t="s">
        <v>351</v>
      </c>
      <c r="BA40" s="1" t="s">
        <v>351</v>
      </c>
      <c r="BD40" s="1" t="s">
        <v>351</v>
      </c>
    </row>
    <row r="41" spans="1:56" x14ac:dyDescent="0.4">
      <c r="A41" s="1">
        <v>285862</v>
      </c>
      <c r="B41" s="1" t="s">
        <v>41</v>
      </c>
      <c r="C41" s="1" t="s">
        <v>118</v>
      </c>
      <c r="D41" s="1" t="s">
        <v>159</v>
      </c>
      <c r="E41" s="1" t="s">
        <v>275</v>
      </c>
      <c r="G41" s="1" t="s">
        <v>351</v>
      </c>
      <c r="H41" s="1" t="s">
        <v>351</v>
      </c>
      <c r="K41" s="1">
        <v>285862</v>
      </c>
      <c r="M41" s="1" t="s">
        <v>390</v>
      </c>
      <c r="N41" s="1" t="s">
        <v>451</v>
      </c>
      <c r="O41" s="1" t="s">
        <v>485</v>
      </c>
      <c r="P41" s="1" t="s">
        <v>351</v>
      </c>
      <c r="Q41" s="1" t="s">
        <v>351</v>
      </c>
      <c r="R41" s="1" t="s">
        <v>351</v>
      </c>
      <c r="S41" s="1" t="s">
        <v>588</v>
      </c>
      <c r="T41" s="1" t="s">
        <v>697</v>
      </c>
      <c r="W41" s="1" t="s">
        <v>788</v>
      </c>
      <c r="X41" s="1" t="s">
        <v>351</v>
      </c>
      <c r="AC41" s="1" t="s">
        <v>351</v>
      </c>
      <c r="AD41" s="1" t="s">
        <v>351</v>
      </c>
      <c r="AE41" s="1" t="s">
        <v>351</v>
      </c>
      <c r="AH41" s="1" t="s">
        <v>351</v>
      </c>
      <c r="AI41" s="1" t="s">
        <v>351</v>
      </c>
      <c r="BA41" s="1" t="str">
        <f>HYPERLINK("#", "https://www.town.shinonsen.hyogo.jp/page/?mode=detail&amp;page_id=05a1ed293c55745b876c8651dbd6976e")</f>
        <v>https://www.town.shinonsen.hyogo.jp/page/?mode=detail&amp;page_id=05a1ed293c55745b876c8651dbd6976e</v>
      </c>
      <c r="BD41" s="1" t="s">
        <v>351</v>
      </c>
    </row>
    <row r="42" spans="1:56" x14ac:dyDescent="0.4">
      <c r="A42" s="1">
        <v>285862</v>
      </c>
      <c r="B42" s="1" t="s">
        <v>42</v>
      </c>
      <c r="C42" s="1" t="s">
        <v>118</v>
      </c>
      <c r="D42" s="1" t="s">
        <v>160</v>
      </c>
      <c r="E42" s="1" t="s">
        <v>276</v>
      </c>
      <c r="G42" s="1" t="s">
        <v>351</v>
      </c>
      <c r="H42" s="1" t="s">
        <v>351</v>
      </c>
      <c r="K42" s="1">
        <v>285862</v>
      </c>
      <c r="M42" s="1" t="s">
        <v>373</v>
      </c>
      <c r="N42" s="1" t="s">
        <v>451</v>
      </c>
      <c r="O42" s="1" t="s">
        <v>468</v>
      </c>
      <c r="P42" s="1" t="s">
        <v>351</v>
      </c>
      <c r="Q42" s="1" t="s">
        <v>351</v>
      </c>
      <c r="R42" s="1" t="s">
        <v>351</v>
      </c>
      <c r="S42" s="1" t="s">
        <v>589</v>
      </c>
      <c r="T42" s="1" t="s">
        <v>677</v>
      </c>
      <c r="W42" s="1" t="s">
        <v>779</v>
      </c>
      <c r="X42" s="1" t="s">
        <v>351</v>
      </c>
      <c r="AC42" s="1" t="s">
        <v>351</v>
      </c>
      <c r="AD42" s="1" t="s">
        <v>351</v>
      </c>
      <c r="AE42" s="1" t="s">
        <v>351</v>
      </c>
      <c r="AH42" s="1" t="s">
        <v>351</v>
      </c>
      <c r="AI42" s="1" t="s">
        <v>351</v>
      </c>
      <c r="BA42" s="1" t="str">
        <f>HYPERLINK("#", "https://www.town.shinonsen.hyogo.jp/page/?mode=detail&amp;page_id=58e4bbc0e5737fa65dac9a5276c82338")</f>
        <v>https://www.town.shinonsen.hyogo.jp/page/?mode=detail&amp;page_id=58e4bbc0e5737fa65dac9a5276c82338</v>
      </c>
      <c r="BD42" s="1" t="s">
        <v>351</v>
      </c>
    </row>
    <row r="43" spans="1:56" x14ac:dyDescent="0.4">
      <c r="A43" s="1">
        <v>285862</v>
      </c>
      <c r="B43" s="1" t="s">
        <v>43</v>
      </c>
      <c r="C43" s="1" t="s">
        <v>118</v>
      </c>
      <c r="D43" s="1" t="s">
        <v>161</v>
      </c>
      <c r="E43" s="1" t="s">
        <v>277</v>
      </c>
      <c r="G43" s="1" t="s">
        <v>351</v>
      </c>
      <c r="H43" s="1" t="s">
        <v>351</v>
      </c>
      <c r="K43" s="1">
        <v>285862</v>
      </c>
      <c r="M43" s="1" t="s">
        <v>391</v>
      </c>
      <c r="N43" s="1" t="s">
        <v>451</v>
      </c>
      <c r="O43" s="1" t="s">
        <v>486</v>
      </c>
      <c r="P43" s="1" t="s">
        <v>351</v>
      </c>
      <c r="Q43" s="1" t="s">
        <v>351</v>
      </c>
      <c r="R43" s="1" t="s">
        <v>351</v>
      </c>
      <c r="S43" s="1" t="s">
        <v>590</v>
      </c>
      <c r="T43" s="1" t="s">
        <v>698</v>
      </c>
      <c r="W43" s="1" t="s">
        <v>790</v>
      </c>
      <c r="X43" s="1" t="s">
        <v>351</v>
      </c>
      <c r="AC43" s="1" t="s">
        <v>351</v>
      </c>
      <c r="AD43" s="1" t="s">
        <v>351</v>
      </c>
      <c r="AE43" s="1" t="s">
        <v>351</v>
      </c>
      <c r="AH43" s="1" t="s">
        <v>351</v>
      </c>
      <c r="AI43" s="1" t="s">
        <v>351</v>
      </c>
      <c r="BA43" s="1" t="str">
        <f>HYPERLINK("#", "https://www.refresh.co.jp/sports/index.html")</f>
        <v>https://www.refresh.co.jp/sports/index.html</v>
      </c>
      <c r="BD43" s="1" t="s">
        <v>888</v>
      </c>
    </row>
    <row r="44" spans="1:56" x14ac:dyDescent="0.4">
      <c r="A44" s="1">
        <v>285862</v>
      </c>
      <c r="B44" s="1" t="s">
        <v>44</v>
      </c>
      <c r="C44" s="1" t="s">
        <v>118</v>
      </c>
      <c r="D44" s="1" t="s">
        <v>162</v>
      </c>
      <c r="E44" s="1" t="s">
        <v>278</v>
      </c>
      <c r="G44" s="1" t="s">
        <v>351</v>
      </c>
      <c r="H44" s="1" t="s">
        <v>351</v>
      </c>
      <c r="K44" s="1">
        <v>285862</v>
      </c>
      <c r="M44" s="1" t="s">
        <v>373</v>
      </c>
      <c r="N44" s="1" t="s">
        <v>451</v>
      </c>
      <c r="O44" s="1" t="s">
        <v>468</v>
      </c>
      <c r="P44" s="1" t="s">
        <v>351</v>
      </c>
      <c r="Q44" s="1" t="s">
        <v>351</v>
      </c>
      <c r="R44" s="1" t="s">
        <v>351</v>
      </c>
      <c r="S44" s="1" t="s">
        <v>591</v>
      </c>
      <c r="T44" s="1" t="s">
        <v>699</v>
      </c>
      <c r="W44" s="1" t="s">
        <v>766</v>
      </c>
      <c r="X44" s="1" t="s">
        <v>351</v>
      </c>
      <c r="AC44" s="1" t="s">
        <v>351</v>
      </c>
      <c r="AD44" s="1" t="s">
        <v>351</v>
      </c>
      <c r="AE44" s="1" t="s">
        <v>351</v>
      </c>
      <c r="AH44" s="1" t="s">
        <v>351</v>
      </c>
      <c r="AI44" s="1" t="s">
        <v>351</v>
      </c>
      <c r="BA44" s="1" t="str">
        <f>HYPERLINK("#", "https://www.town.shinonsen.hyogo.jp/page/?mode=detail&amp;page_id=755753ba884259805f5a27e7dd7fdafd")</f>
        <v>https://www.town.shinonsen.hyogo.jp/page/?mode=detail&amp;page_id=755753ba884259805f5a27e7dd7fdafd</v>
      </c>
      <c r="BD44" s="1" t="s">
        <v>351</v>
      </c>
    </row>
    <row r="45" spans="1:56" x14ac:dyDescent="0.4">
      <c r="A45" s="1">
        <v>285862</v>
      </c>
      <c r="B45" s="1" t="s">
        <v>45</v>
      </c>
      <c r="C45" s="1" t="s">
        <v>118</v>
      </c>
      <c r="D45" s="1" t="s">
        <v>163</v>
      </c>
      <c r="E45" s="1" t="s">
        <v>279</v>
      </c>
      <c r="G45" s="1" t="s">
        <v>351</v>
      </c>
      <c r="H45" s="1" t="s">
        <v>351</v>
      </c>
      <c r="K45" s="1">
        <v>285862</v>
      </c>
      <c r="M45" s="1" t="s">
        <v>392</v>
      </c>
      <c r="N45" s="1" t="s">
        <v>451</v>
      </c>
      <c r="O45" s="1" t="s">
        <v>487</v>
      </c>
      <c r="P45" s="1" t="s">
        <v>351</v>
      </c>
      <c r="Q45" s="1" t="s">
        <v>351</v>
      </c>
      <c r="R45" s="1" t="s">
        <v>351</v>
      </c>
      <c r="S45" s="1" t="s">
        <v>592</v>
      </c>
      <c r="T45" s="1" t="s">
        <v>700</v>
      </c>
      <c r="W45" s="1" t="s">
        <v>791</v>
      </c>
      <c r="X45" s="1" t="s">
        <v>351</v>
      </c>
      <c r="AC45" s="1" t="s">
        <v>351</v>
      </c>
      <c r="AD45" s="1" t="s">
        <v>351</v>
      </c>
      <c r="AE45" s="1" t="s">
        <v>351</v>
      </c>
      <c r="AH45" s="1" t="s">
        <v>351</v>
      </c>
      <c r="AI45" s="1" t="s">
        <v>351</v>
      </c>
      <c r="BA45" s="1" t="str">
        <f>HYPERLINK("#", "https://www.town.shinonsen.hyogo.jp/page/?mode=detail&amp;page_id=e90c9cea3c79396ed507c018a7d564f9")</f>
        <v>https://www.town.shinonsen.hyogo.jp/page/?mode=detail&amp;page_id=e90c9cea3c79396ed507c018a7d564f9</v>
      </c>
      <c r="BD45" s="1" t="s">
        <v>351</v>
      </c>
    </row>
    <row r="46" spans="1:56" x14ac:dyDescent="0.4">
      <c r="A46" s="1">
        <v>285862</v>
      </c>
      <c r="B46" s="1" t="s">
        <v>46</v>
      </c>
      <c r="C46" s="1" t="s">
        <v>118</v>
      </c>
      <c r="D46" s="1" t="s">
        <v>164</v>
      </c>
      <c r="E46" s="1" t="s">
        <v>280</v>
      </c>
      <c r="G46" s="1" t="s">
        <v>351</v>
      </c>
      <c r="H46" s="1" t="s">
        <v>351</v>
      </c>
      <c r="K46" s="1">
        <v>285862</v>
      </c>
      <c r="M46" s="1" t="s">
        <v>393</v>
      </c>
      <c r="N46" s="1" t="s">
        <v>451</v>
      </c>
      <c r="O46" s="1" t="s">
        <v>488</v>
      </c>
      <c r="P46" s="1" t="s">
        <v>351</v>
      </c>
      <c r="Q46" s="1" t="s">
        <v>351</v>
      </c>
      <c r="R46" s="1" t="s">
        <v>351</v>
      </c>
      <c r="S46" s="1" t="s">
        <v>593</v>
      </c>
      <c r="T46" s="1" t="s">
        <v>701</v>
      </c>
      <c r="W46" s="1" t="s">
        <v>792</v>
      </c>
      <c r="X46" s="1" t="s">
        <v>351</v>
      </c>
      <c r="AC46" s="1" t="s">
        <v>351</v>
      </c>
      <c r="AD46" s="1" t="s">
        <v>351</v>
      </c>
      <c r="AE46" s="1" t="s">
        <v>351</v>
      </c>
      <c r="AH46" s="1" t="s">
        <v>351</v>
      </c>
      <c r="AI46" s="1" t="s">
        <v>351</v>
      </c>
      <c r="BA46" s="1" t="str">
        <f>HYPERLINK("#", "https://www.refresh.co.jp/")</f>
        <v>https://www.refresh.co.jp/</v>
      </c>
      <c r="BD46" s="1" t="s">
        <v>351</v>
      </c>
    </row>
    <row r="47" spans="1:56" x14ac:dyDescent="0.4">
      <c r="A47" s="1">
        <v>285862</v>
      </c>
      <c r="B47" s="1" t="s">
        <v>47</v>
      </c>
      <c r="C47" s="1" t="s">
        <v>118</v>
      </c>
      <c r="D47" s="1" t="s">
        <v>165</v>
      </c>
      <c r="E47" s="1" t="s">
        <v>281</v>
      </c>
      <c r="G47" s="1" t="s">
        <v>351</v>
      </c>
      <c r="H47" s="1" t="s">
        <v>351</v>
      </c>
      <c r="K47" s="1">
        <v>285862</v>
      </c>
      <c r="M47" s="1" t="s">
        <v>394</v>
      </c>
      <c r="N47" s="1" t="s">
        <v>451</v>
      </c>
      <c r="O47" s="1" t="s">
        <v>489</v>
      </c>
      <c r="P47" s="1" t="s">
        <v>351</v>
      </c>
      <c r="Q47" s="1" t="s">
        <v>351</v>
      </c>
      <c r="R47" s="1" t="s">
        <v>351</v>
      </c>
      <c r="S47" s="1" t="s">
        <v>594</v>
      </c>
      <c r="T47" s="1" t="s">
        <v>702</v>
      </c>
      <c r="W47" s="1" t="s">
        <v>766</v>
      </c>
      <c r="X47" s="1" t="s">
        <v>351</v>
      </c>
      <c r="AC47" s="1" t="s">
        <v>351</v>
      </c>
      <c r="AD47" s="1" t="s">
        <v>351</v>
      </c>
      <c r="AE47" s="1" t="s">
        <v>351</v>
      </c>
      <c r="AH47" s="1" t="s">
        <v>351</v>
      </c>
      <c r="AI47" s="1" t="s">
        <v>351</v>
      </c>
      <c r="BA47" s="1" t="s">
        <v>351</v>
      </c>
      <c r="BD47" s="1" t="s">
        <v>351</v>
      </c>
    </row>
    <row r="48" spans="1:56" x14ac:dyDescent="0.4">
      <c r="A48" s="1">
        <v>285862</v>
      </c>
      <c r="B48" s="1" t="s">
        <v>48</v>
      </c>
      <c r="C48" s="1" t="s">
        <v>118</v>
      </c>
      <c r="D48" s="1" t="s">
        <v>166</v>
      </c>
      <c r="E48" s="1" t="s">
        <v>282</v>
      </c>
      <c r="G48" s="1" t="s">
        <v>351</v>
      </c>
      <c r="H48" s="1" t="s">
        <v>351</v>
      </c>
      <c r="K48" s="1">
        <v>285862</v>
      </c>
      <c r="M48" s="1" t="s">
        <v>372</v>
      </c>
      <c r="N48" s="1" t="s">
        <v>451</v>
      </c>
      <c r="O48" s="1" t="s">
        <v>467</v>
      </c>
      <c r="P48" s="1" t="s">
        <v>351</v>
      </c>
      <c r="Q48" s="1" t="s">
        <v>351</v>
      </c>
      <c r="R48" s="1" t="s">
        <v>351</v>
      </c>
      <c r="S48" s="1" t="s">
        <v>595</v>
      </c>
      <c r="T48" s="1" t="s">
        <v>703</v>
      </c>
      <c r="W48" s="1" t="s">
        <v>793</v>
      </c>
      <c r="X48" s="1" t="s">
        <v>351</v>
      </c>
      <c r="AC48" s="1" t="s">
        <v>351</v>
      </c>
      <c r="AD48" s="1" t="s">
        <v>351</v>
      </c>
      <c r="AE48" s="1" t="s">
        <v>351</v>
      </c>
      <c r="AH48" s="1" t="s">
        <v>351</v>
      </c>
      <c r="AI48" s="1" t="s">
        <v>351</v>
      </c>
      <c r="BA48" s="1" t="s">
        <v>351</v>
      </c>
      <c r="BD48" s="1" t="s">
        <v>351</v>
      </c>
    </row>
    <row r="49" spans="1:56" x14ac:dyDescent="0.4">
      <c r="A49" s="1">
        <v>285862</v>
      </c>
      <c r="B49" s="1" t="s">
        <v>49</v>
      </c>
      <c r="C49" s="1" t="s">
        <v>118</v>
      </c>
      <c r="D49" s="1" t="s">
        <v>167</v>
      </c>
      <c r="E49" s="1" t="s">
        <v>283</v>
      </c>
      <c r="G49" s="1" t="s">
        <v>351</v>
      </c>
      <c r="H49" s="1" t="s">
        <v>351</v>
      </c>
      <c r="K49" s="1">
        <v>285862</v>
      </c>
      <c r="M49" s="1" t="s">
        <v>395</v>
      </c>
      <c r="N49" s="1" t="s">
        <v>451</v>
      </c>
      <c r="O49" s="1" t="s">
        <v>490</v>
      </c>
      <c r="P49" s="1" t="s">
        <v>351</v>
      </c>
      <c r="Q49" s="1" t="s">
        <v>351</v>
      </c>
      <c r="R49" s="1" t="s">
        <v>351</v>
      </c>
      <c r="S49" s="1" t="s">
        <v>596</v>
      </c>
      <c r="T49" s="1" t="s">
        <v>704</v>
      </c>
      <c r="W49" s="1" t="s">
        <v>790</v>
      </c>
      <c r="X49" s="1" t="s">
        <v>351</v>
      </c>
      <c r="AC49" s="1" t="s">
        <v>351</v>
      </c>
      <c r="AD49" s="1" t="s">
        <v>351</v>
      </c>
      <c r="AE49" s="1" t="s">
        <v>351</v>
      </c>
      <c r="AH49" s="1" t="s">
        <v>351</v>
      </c>
      <c r="AI49" s="1" t="s">
        <v>351</v>
      </c>
      <c r="BA49" s="1" t="str">
        <f>HYPERLINK("#", "https://www.refresh.co.jp/")</f>
        <v>https://www.refresh.co.jp/</v>
      </c>
      <c r="BD49" s="1" t="s">
        <v>351</v>
      </c>
    </row>
    <row r="50" spans="1:56" x14ac:dyDescent="0.4">
      <c r="A50" s="1">
        <v>285862</v>
      </c>
      <c r="B50" s="1" t="s">
        <v>50</v>
      </c>
      <c r="C50" s="1" t="s">
        <v>118</v>
      </c>
      <c r="D50" s="1" t="s">
        <v>168</v>
      </c>
      <c r="E50" s="1" t="s">
        <v>284</v>
      </c>
      <c r="G50" s="1" t="s">
        <v>351</v>
      </c>
      <c r="H50" s="1" t="s">
        <v>351</v>
      </c>
      <c r="K50" s="1">
        <v>285862</v>
      </c>
      <c r="M50" s="1" t="s">
        <v>385</v>
      </c>
      <c r="N50" s="1" t="s">
        <v>451</v>
      </c>
      <c r="O50" s="1" t="s">
        <v>480</v>
      </c>
      <c r="P50" s="1" t="s">
        <v>351</v>
      </c>
      <c r="Q50" s="1" t="s">
        <v>351</v>
      </c>
      <c r="R50" s="1" t="s">
        <v>351</v>
      </c>
      <c r="S50" s="1" t="s">
        <v>597</v>
      </c>
      <c r="T50" s="1" t="s">
        <v>690</v>
      </c>
      <c r="W50" s="1" t="s">
        <v>793</v>
      </c>
      <c r="X50" s="1" t="s">
        <v>351</v>
      </c>
      <c r="AC50" s="1" t="s">
        <v>351</v>
      </c>
      <c r="AD50" s="1" t="s">
        <v>137</v>
      </c>
      <c r="AE50" s="1" t="s">
        <v>351</v>
      </c>
      <c r="AH50" s="1" t="s">
        <v>351</v>
      </c>
      <c r="AI50" s="1" t="s">
        <v>351</v>
      </c>
      <c r="BA50" s="1" t="s">
        <v>351</v>
      </c>
      <c r="BD50" s="1" t="s">
        <v>351</v>
      </c>
    </row>
    <row r="51" spans="1:56" x14ac:dyDescent="0.4">
      <c r="A51" s="1">
        <v>285862</v>
      </c>
      <c r="B51" s="1" t="s">
        <v>51</v>
      </c>
      <c r="C51" s="1" t="s">
        <v>118</v>
      </c>
      <c r="D51" s="1" t="s">
        <v>169</v>
      </c>
      <c r="E51" s="1" t="s">
        <v>285</v>
      </c>
      <c r="G51" s="1" t="s">
        <v>351</v>
      </c>
      <c r="H51" s="1" t="s">
        <v>351</v>
      </c>
      <c r="K51" s="1">
        <v>285862</v>
      </c>
      <c r="M51" s="1" t="s">
        <v>396</v>
      </c>
      <c r="N51" s="1" t="s">
        <v>451</v>
      </c>
      <c r="O51" s="1" t="s">
        <v>491</v>
      </c>
      <c r="P51" s="1" t="s">
        <v>351</v>
      </c>
      <c r="Q51" s="1" t="s">
        <v>351</v>
      </c>
      <c r="R51" s="1" t="s">
        <v>351</v>
      </c>
      <c r="S51" s="1" t="s">
        <v>598</v>
      </c>
      <c r="T51" s="1" t="s">
        <v>705</v>
      </c>
      <c r="W51" s="1" t="s">
        <v>793</v>
      </c>
      <c r="X51" s="1" t="s">
        <v>351</v>
      </c>
      <c r="AC51" s="1" t="s">
        <v>351</v>
      </c>
      <c r="AD51" s="1" t="s">
        <v>137</v>
      </c>
      <c r="AE51" s="1" t="s">
        <v>351</v>
      </c>
      <c r="AH51" s="1" t="s">
        <v>351</v>
      </c>
      <c r="AI51" s="1" t="s">
        <v>351</v>
      </c>
      <c r="BA51" s="1" t="s">
        <v>351</v>
      </c>
      <c r="BD51" s="1" t="s">
        <v>351</v>
      </c>
    </row>
    <row r="52" spans="1:56" x14ac:dyDescent="0.4">
      <c r="A52" s="1">
        <v>285862</v>
      </c>
      <c r="B52" s="1" t="s">
        <v>52</v>
      </c>
      <c r="C52" s="1" t="s">
        <v>118</v>
      </c>
      <c r="D52" s="1" t="s">
        <v>170</v>
      </c>
      <c r="E52" s="1" t="s">
        <v>286</v>
      </c>
      <c r="G52" s="1" t="s">
        <v>351</v>
      </c>
      <c r="H52" s="1" t="s">
        <v>351</v>
      </c>
      <c r="K52" s="1">
        <v>285862</v>
      </c>
      <c r="M52" s="1" t="s">
        <v>390</v>
      </c>
      <c r="N52" s="1" t="s">
        <v>451</v>
      </c>
      <c r="O52" s="1" t="s">
        <v>485</v>
      </c>
      <c r="P52" s="1" t="s">
        <v>351</v>
      </c>
      <c r="Q52" s="1" t="s">
        <v>351</v>
      </c>
      <c r="R52" s="1" t="s">
        <v>351</v>
      </c>
      <c r="S52" s="1" t="s">
        <v>599</v>
      </c>
      <c r="T52" s="1" t="s">
        <v>706</v>
      </c>
      <c r="W52" s="1" t="s">
        <v>793</v>
      </c>
      <c r="X52" s="1" t="s">
        <v>351</v>
      </c>
      <c r="AC52" s="1" t="s">
        <v>351</v>
      </c>
      <c r="AD52" s="1" t="s">
        <v>137</v>
      </c>
      <c r="AE52" s="1" t="s">
        <v>351</v>
      </c>
      <c r="AH52" s="1" t="s">
        <v>351</v>
      </c>
      <c r="AI52" s="1" t="s">
        <v>351</v>
      </c>
      <c r="BA52" s="1" t="s">
        <v>351</v>
      </c>
      <c r="BD52" s="1" t="s">
        <v>351</v>
      </c>
    </row>
    <row r="53" spans="1:56" x14ac:dyDescent="0.4">
      <c r="A53" s="1">
        <v>285862</v>
      </c>
      <c r="B53" s="1" t="s">
        <v>53</v>
      </c>
      <c r="C53" s="1" t="s">
        <v>118</v>
      </c>
      <c r="D53" s="1" t="s">
        <v>171</v>
      </c>
      <c r="E53" s="1" t="s">
        <v>287</v>
      </c>
      <c r="G53" s="1" t="s">
        <v>351</v>
      </c>
      <c r="H53" s="1" t="s">
        <v>351</v>
      </c>
      <c r="K53" s="1">
        <v>285862</v>
      </c>
      <c r="M53" s="1" t="s">
        <v>377</v>
      </c>
      <c r="N53" s="1" t="s">
        <v>451</v>
      </c>
      <c r="O53" s="1" t="s">
        <v>472</v>
      </c>
      <c r="P53" s="1" t="s">
        <v>351</v>
      </c>
      <c r="Q53" s="1" t="s">
        <v>351</v>
      </c>
      <c r="R53" s="1" t="s">
        <v>351</v>
      </c>
      <c r="S53" s="1" t="s">
        <v>600</v>
      </c>
      <c r="T53" s="1" t="s">
        <v>684</v>
      </c>
      <c r="W53" s="1" t="s">
        <v>784</v>
      </c>
      <c r="X53" s="1" t="s">
        <v>351</v>
      </c>
      <c r="AC53" s="1" t="s">
        <v>351</v>
      </c>
      <c r="AD53" s="1" t="s">
        <v>351</v>
      </c>
      <c r="AE53" s="1" t="s">
        <v>351</v>
      </c>
      <c r="AH53" s="1" t="s">
        <v>351</v>
      </c>
      <c r="AI53" s="1" t="s">
        <v>351</v>
      </c>
      <c r="BA53" s="1" t="s">
        <v>351</v>
      </c>
      <c r="BD53" s="1" t="s">
        <v>351</v>
      </c>
    </row>
    <row r="54" spans="1:56" x14ac:dyDescent="0.4">
      <c r="A54" s="1">
        <v>285862</v>
      </c>
      <c r="B54" s="1" t="s">
        <v>54</v>
      </c>
      <c r="C54" s="1" t="s">
        <v>118</v>
      </c>
      <c r="D54" s="1" t="s">
        <v>172</v>
      </c>
      <c r="E54" s="1" t="s">
        <v>288</v>
      </c>
      <c r="G54" s="1" t="s">
        <v>351</v>
      </c>
      <c r="H54" s="1" t="s">
        <v>351</v>
      </c>
      <c r="K54" s="1">
        <v>285862</v>
      </c>
      <c r="M54" s="1" t="s">
        <v>397</v>
      </c>
      <c r="N54" s="1" t="s">
        <v>451</v>
      </c>
      <c r="O54" s="1" t="s">
        <v>492</v>
      </c>
      <c r="P54" s="1" t="s">
        <v>351</v>
      </c>
      <c r="Q54" s="1" t="s">
        <v>351</v>
      </c>
      <c r="R54" s="1" t="s">
        <v>351</v>
      </c>
      <c r="S54" s="1" t="s">
        <v>601</v>
      </c>
      <c r="T54" s="1" t="s">
        <v>707</v>
      </c>
      <c r="W54" s="1" t="s">
        <v>786</v>
      </c>
      <c r="X54" s="1" t="s">
        <v>351</v>
      </c>
      <c r="AC54" s="1" t="s">
        <v>351</v>
      </c>
      <c r="AD54" s="1" t="s">
        <v>834</v>
      </c>
      <c r="AE54" s="1" t="s">
        <v>351</v>
      </c>
      <c r="AH54" s="1" t="s">
        <v>351</v>
      </c>
      <c r="AI54" s="1" t="s">
        <v>351</v>
      </c>
      <c r="BA54" s="1" t="str">
        <f>HYPERLINK("#", "https://www.town.shinonsen.hyogo.jp/page/index.php?mode=detail&amp;page_id=708c73056039f8eb1514af82bbe54479")</f>
        <v>https://www.town.shinonsen.hyogo.jp/page/index.php?mode=detail&amp;page_id=708c73056039f8eb1514af82bbe54479</v>
      </c>
      <c r="BD54" s="1" t="s">
        <v>351</v>
      </c>
    </row>
    <row r="55" spans="1:56" x14ac:dyDescent="0.4">
      <c r="A55" s="1">
        <v>285862</v>
      </c>
      <c r="B55" s="1" t="s">
        <v>55</v>
      </c>
      <c r="C55" s="1" t="s">
        <v>118</v>
      </c>
      <c r="D55" s="1" t="s">
        <v>173</v>
      </c>
      <c r="E55" s="1" t="s">
        <v>289</v>
      </c>
      <c r="G55" s="1" t="s">
        <v>351</v>
      </c>
      <c r="H55" s="1" t="s">
        <v>351</v>
      </c>
      <c r="K55" s="1">
        <v>285862</v>
      </c>
      <c r="M55" s="1" t="s">
        <v>398</v>
      </c>
      <c r="N55" s="1" t="s">
        <v>451</v>
      </c>
      <c r="O55" s="1" t="s">
        <v>493</v>
      </c>
      <c r="P55" s="1" t="s">
        <v>351</v>
      </c>
      <c r="Q55" s="1" t="s">
        <v>351</v>
      </c>
      <c r="R55" s="1" t="s">
        <v>351</v>
      </c>
      <c r="S55" s="1" t="s">
        <v>602</v>
      </c>
      <c r="T55" s="1" t="s">
        <v>708</v>
      </c>
      <c r="W55" s="1" t="s">
        <v>786</v>
      </c>
      <c r="X55" s="1" t="s">
        <v>351</v>
      </c>
      <c r="AC55" s="1" t="s">
        <v>351</v>
      </c>
      <c r="AD55" s="1" t="s">
        <v>834</v>
      </c>
      <c r="AE55" s="1" t="s">
        <v>351</v>
      </c>
      <c r="AH55" s="1" t="s">
        <v>351</v>
      </c>
      <c r="AI55" s="1" t="s">
        <v>351</v>
      </c>
      <c r="BA55" s="1" t="str">
        <f>HYPERLINK("#", "https://www.town.shinonsen.hyogo.jp/page/index.php?mode=detail&amp;page_id=708c73056039f8eb1514af82bbe54479")</f>
        <v>https://www.town.shinonsen.hyogo.jp/page/index.php?mode=detail&amp;page_id=708c73056039f8eb1514af82bbe54479</v>
      </c>
      <c r="BD55" s="1" t="s">
        <v>351</v>
      </c>
    </row>
    <row r="56" spans="1:56" x14ac:dyDescent="0.4">
      <c r="A56" s="1">
        <v>285862</v>
      </c>
      <c r="B56" s="1" t="s">
        <v>56</v>
      </c>
      <c r="C56" s="1" t="s">
        <v>118</v>
      </c>
      <c r="D56" s="1" t="s">
        <v>174</v>
      </c>
      <c r="E56" s="1" t="s">
        <v>290</v>
      </c>
      <c r="G56" s="1" t="s">
        <v>351</v>
      </c>
      <c r="H56" s="1" t="s">
        <v>351</v>
      </c>
      <c r="K56" s="1">
        <v>285862</v>
      </c>
      <c r="M56" s="1" t="s">
        <v>376</v>
      </c>
      <c r="N56" s="1" t="s">
        <v>451</v>
      </c>
      <c r="O56" s="1" t="s">
        <v>471</v>
      </c>
      <c r="P56" s="1" t="s">
        <v>351</v>
      </c>
      <c r="Q56" s="1" t="s">
        <v>351</v>
      </c>
      <c r="R56" s="1" t="s">
        <v>351</v>
      </c>
      <c r="S56" s="1" t="s">
        <v>603</v>
      </c>
      <c r="T56" s="1" t="s">
        <v>709</v>
      </c>
      <c r="W56" s="1" t="s">
        <v>783</v>
      </c>
      <c r="X56" s="1" t="s">
        <v>351</v>
      </c>
      <c r="AC56" s="1" t="s">
        <v>351</v>
      </c>
      <c r="AD56" s="1" t="s">
        <v>351</v>
      </c>
      <c r="AE56" s="1" t="s">
        <v>351</v>
      </c>
      <c r="AH56" s="1" t="s">
        <v>351</v>
      </c>
      <c r="AI56" s="1" t="s">
        <v>351</v>
      </c>
      <c r="BA56" s="1" t="str">
        <f>HYPERLINK("#", "https://www.town.shinonsen.hyogo.jp/page/index.php?mode=detail&amp;page_id=708c73056039f8eb1514af82bbe54479")</f>
        <v>https://www.town.shinonsen.hyogo.jp/page/index.php?mode=detail&amp;page_id=708c73056039f8eb1514af82bbe54479</v>
      </c>
      <c r="BD56" s="1" t="s">
        <v>351</v>
      </c>
    </row>
    <row r="57" spans="1:56" x14ac:dyDescent="0.4">
      <c r="A57" s="1">
        <v>285862</v>
      </c>
      <c r="B57" s="1" t="s">
        <v>57</v>
      </c>
      <c r="C57" s="1" t="s">
        <v>118</v>
      </c>
      <c r="D57" s="1" t="s">
        <v>175</v>
      </c>
      <c r="E57" s="1" t="s">
        <v>175</v>
      </c>
      <c r="G57" s="1" t="s">
        <v>351</v>
      </c>
      <c r="H57" s="1" t="s">
        <v>351</v>
      </c>
      <c r="K57" s="1">
        <v>285862</v>
      </c>
      <c r="M57" s="1" t="s">
        <v>399</v>
      </c>
      <c r="N57" s="1" t="s">
        <v>451</v>
      </c>
      <c r="O57" s="1" t="s">
        <v>494</v>
      </c>
      <c r="P57" s="1" t="s">
        <v>351</v>
      </c>
      <c r="Q57" s="1" t="s">
        <v>351</v>
      </c>
      <c r="R57" s="1" t="s">
        <v>351</v>
      </c>
      <c r="S57" s="1" t="s">
        <v>604</v>
      </c>
      <c r="T57" s="1" t="s">
        <v>685</v>
      </c>
      <c r="W57" s="1" t="s">
        <v>794</v>
      </c>
      <c r="X57" s="1" t="s">
        <v>351</v>
      </c>
      <c r="AC57" s="1" t="s">
        <v>351</v>
      </c>
      <c r="AD57" s="1" t="s">
        <v>351</v>
      </c>
      <c r="AE57" s="1" t="s">
        <v>351</v>
      </c>
      <c r="AH57" s="1" t="s">
        <v>351</v>
      </c>
      <c r="AI57" s="1" t="s">
        <v>351</v>
      </c>
      <c r="BA57" s="1" t="s">
        <v>351</v>
      </c>
      <c r="BD57" s="1" t="s">
        <v>351</v>
      </c>
    </row>
    <row r="58" spans="1:56" x14ac:dyDescent="0.4">
      <c r="A58" s="1">
        <v>285862</v>
      </c>
      <c r="B58" s="1" t="s">
        <v>58</v>
      </c>
      <c r="C58" s="1" t="s">
        <v>118</v>
      </c>
      <c r="D58" s="1" t="s">
        <v>176</v>
      </c>
      <c r="E58" s="1" t="s">
        <v>176</v>
      </c>
      <c r="G58" s="1" t="s">
        <v>351</v>
      </c>
      <c r="H58" s="1" t="s">
        <v>351</v>
      </c>
      <c r="K58" s="1">
        <v>285862</v>
      </c>
      <c r="M58" s="1" t="s">
        <v>400</v>
      </c>
      <c r="N58" s="1" t="s">
        <v>451</v>
      </c>
      <c r="O58" s="1" t="s">
        <v>495</v>
      </c>
      <c r="P58" s="1" t="s">
        <v>351</v>
      </c>
      <c r="Q58" s="1" t="s">
        <v>351</v>
      </c>
      <c r="R58" s="1" t="s">
        <v>351</v>
      </c>
      <c r="S58" s="1" t="s">
        <v>605</v>
      </c>
      <c r="T58" s="1" t="s">
        <v>710</v>
      </c>
      <c r="W58" s="1" t="s">
        <v>795</v>
      </c>
      <c r="X58" s="1" t="s">
        <v>351</v>
      </c>
      <c r="AC58" s="1" t="s">
        <v>351</v>
      </c>
      <c r="AD58" s="1" t="s">
        <v>351</v>
      </c>
      <c r="AE58" s="1" t="s">
        <v>351</v>
      </c>
      <c r="AH58" s="1" t="s">
        <v>351</v>
      </c>
      <c r="AI58" s="1" t="s">
        <v>351</v>
      </c>
      <c r="BA58" s="1" t="s">
        <v>351</v>
      </c>
      <c r="BD58" s="1" t="s">
        <v>351</v>
      </c>
    </row>
    <row r="59" spans="1:56" x14ac:dyDescent="0.4">
      <c r="A59" s="1">
        <v>285862</v>
      </c>
      <c r="B59" s="1" t="s">
        <v>59</v>
      </c>
      <c r="C59" s="1" t="s">
        <v>118</v>
      </c>
      <c r="D59" s="1" t="s">
        <v>177</v>
      </c>
      <c r="E59" s="1" t="s">
        <v>291</v>
      </c>
      <c r="G59" s="1" t="s">
        <v>351</v>
      </c>
      <c r="H59" s="1" t="s">
        <v>351</v>
      </c>
      <c r="K59" s="1">
        <v>285862</v>
      </c>
      <c r="M59" s="1" t="s">
        <v>401</v>
      </c>
      <c r="N59" s="1" t="s">
        <v>451</v>
      </c>
      <c r="O59" s="1" t="s">
        <v>496</v>
      </c>
      <c r="P59" s="1" t="s">
        <v>351</v>
      </c>
      <c r="Q59" s="1" t="s">
        <v>351</v>
      </c>
      <c r="R59" s="1" t="s">
        <v>351</v>
      </c>
      <c r="S59" s="1" t="s">
        <v>606</v>
      </c>
      <c r="T59" s="1" t="s">
        <v>711</v>
      </c>
      <c r="W59" s="1" t="s">
        <v>796</v>
      </c>
      <c r="X59" s="1" t="s">
        <v>351</v>
      </c>
      <c r="AC59" s="1" t="s">
        <v>351</v>
      </c>
      <c r="AD59" s="1" t="s">
        <v>351</v>
      </c>
      <c r="AE59" s="1" t="s">
        <v>351</v>
      </c>
      <c r="AH59" s="1" t="s">
        <v>351</v>
      </c>
      <c r="AI59" s="1" t="s">
        <v>351</v>
      </c>
      <c r="BA59" s="1" t="s">
        <v>351</v>
      </c>
      <c r="BD59" s="1" t="s">
        <v>351</v>
      </c>
    </row>
    <row r="60" spans="1:56" x14ac:dyDescent="0.4">
      <c r="A60" s="1">
        <v>285862</v>
      </c>
      <c r="B60" s="1" t="s">
        <v>60</v>
      </c>
      <c r="C60" s="1" t="s">
        <v>118</v>
      </c>
      <c r="D60" s="1" t="s">
        <v>178</v>
      </c>
      <c r="E60" s="1" t="s">
        <v>292</v>
      </c>
      <c r="G60" s="1" t="s">
        <v>351</v>
      </c>
      <c r="H60" s="1" t="s">
        <v>351</v>
      </c>
      <c r="K60" s="1">
        <v>285862</v>
      </c>
      <c r="M60" s="1" t="s">
        <v>402</v>
      </c>
      <c r="N60" s="1" t="s">
        <v>451</v>
      </c>
      <c r="O60" s="1" t="s">
        <v>497</v>
      </c>
      <c r="P60" s="1" t="s">
        <v>351</v>
      </c>
      <c r="Q60" s="1" t="s">
        <v>351</v>
      </c>
      <c r="R60" s="1" t="s">
        <v>351</v>
      </c>
      <c r="S60" s="1" t="s">
        <v>607</v>
      </c>
      <c r="T60" s="1" t="s">
        <v>712</v>
      </c>
      <c r="W60" s="1" t="s">
        <v>796</v>
      </c>
      <c r="X60" s="1" t="s">
        <v>351</v>
      </c>
      <c r="AC60" s="1" t="s">
        <v>351</v>
      </c>
      <c r="AD60" s="1" t="s">
        <v>351</v>
      </c>
      <c r="AE60" s="1" t="s">
        <v>351</v>
      </c>
      <c r="AH60" s="1" t="s">
        <v>351</v>
      </c>
      <c r="AI60" s="1" t="s">
        <v>351</v>
      </c>
      <c r="BA60" s="1" t="s">
        <v>351</v>
      </c>
      <c r="BD60" s="1" t="s">
        <v>351</v>
      </c>
    </row>
    <row r="61" spans="1:56" x14ac:dyDescent="0.4">
      <c r="A61" s="1">
        <v>285862</v>
      </c>
      <c r="B61" s="1" t="s">
        <v>61</v>
      </c>
      <c r="C61" s="1" t="s">
        <v>118</v>
      </c>
      <c r="D61" s="1" t="s">
        <v>179</v>
      </c>
      <c r="E61" s="1" t="s">
        <v>293</v>
      </c>
      <c r="G61" s="1" t="s">
        <v>351</v>
      </c>
      <c r="H61" s="1" t="s">
        <v>351</v>
      </c>
      <c r="K61" s="1">
        <v>285862</v>
      </c>
      <c r="M61" s="1" t="s">
        <v>403</v>
      </c>
      <c r="N61" s="1" t="s">
        <v>451</v>
      </c>
      <c r="O61" s="1" t="s">
        <v>498</v>
      </c>
      <c r="P61" s="1" t="s">
        <v>351</v>
      </c>
      <c r="Q61" s="1" t="s">
        <v>351</v>
      </c>
      <c r="R61" s="1" t="s">
        <v>351</v>
      </c>
      <c r="S61" s="1" t="s">
        <v>608</v>
      </c>
      <c r="T61" s="1" t="s">
        <v>713</v>
      </c>
      <c r="W61" s="1" t="s">
        <v>789</v>
      </c>
      <c r="X61" s="1" t="s">
        <v>351</v>
      </c>
      <c r="AC61" s="1" t="s">
        <v>351</v>
      </c>
      <c r="AD61" s="1" t="s">
        <v>351</v>
      </c>
      <c r="AE61" s="1" t="s">
        <v>351</v>
      </c>
      <c r="AH61" s="1" t="s">
        <v>351</v>
      </c>
      <c r="AI61" s="1" t="s">
        <v>351</v>
      </c>
      <c r="BA61" s="1" t="s">
        <v>351</v>
      </c>
      <c r="BD61" s="1" t="s">
        <v>351</v>
      </c>
    </row>
    <row r="62" spans="1:56" x14ac:dyDescent="0.4">
      <c r="A62" s="1">
        <v>285862</v>
      </c>
      <c r="B62" s="1" t="s">
        <v>62</v>
      </c>
      <c r="C62" s="1" t="s">
        <v>118</v>
      </c>
      <c r="D62" s="1" t="s">
        <v>180</v>
      </c>
      <c r="E62" s="1" t="s">
        <v>294</v>
      </c>
      <c r="G62" s="1" t="s">
        <v>351</v>
      </c>
      <c r="H62" s="1" t="s">
        <v>351</v>
      </c>
      <c r="K62" s="1">
        <v>285862</v>
      </c>
      <c r="M62" s="1" t="s">
        <v>404</v>
      </c>
      <c r="N62" s="1" t="s">
        <v>451</v>
      </c>
      <c r="O62" s="1" t="s">
        <v>499</v>
      </c>
      <c r="P62" s="1" t="s">
        <v>351</v>
      </c>
      <c r="Q62" s="1" t="s">
        <v>351</v>
      </c>
      <c r="R62" s="1" t="s">
        <v>351</v>
      </c>
      <c r="S62" s="1" t="s">
        <v>609</v>
      </c>
      <c r="T62" s="1" t="s">
        <v>714</v>
      </c>
      <c r="W62" s="1" t="s">
        <v>789</v>
      </c>
      <c r="X62" s="1" t="s">
        <v>351</v>
      </c>
      <c r="AC62" s="1" t="s">
        <v>351</v>
      </c>
      <c r="AD62" s="1" t="s">
        <v>351</v>
      </c>
      <c r="AE62" s="1" t="s">
        <v>351</v>
      </c>
      <c r="AH62" s="1" t="s">
        <v>351</v>
      </c>
      <c r="AI62" s="1" t="s">
        <v>351</v>
      </c>
      <c r="BA62" s="1" t="s">
        <v>351</v>
      </c>
      <c r="BD62" s="1" t="s">
        <v>351</v>
      </c>
    </row>
    <row r="63" spans="1:56" x14ac:dyDescent="0.4">
      <c r="A63" s="1">
        <v>285862</v>
      </c>
      <c r="B63" s="1" t="s">
        <v>63</v>
      </c>
      <c r="C63" s="1" t="s">
        <v>118</v>
      </c>
      <c r="D63" s="1" t="s">
        <v>181</v>
      </c>
      <c r="E63" s="1" t="s">
        <v>295</v>
      </c>
      <c r="G63" s="1" t="s">
        <v>351</v>
      </c>
      <c r="H63" s="1" t="s">
        <v>351</v>
      </c>
      <c r="K63" s="1">
        <v>285862</v>
      </c>
      <c r="M63" s="1" t="s">
        <v>405</v>
      </c>
      <c r="N63" s="1" t="s">
        <v>451</v>
      </c>
      <c r="O63" s="1" t="s">
        <v>500</v>
      </c>
      <c r="P63" s="1" t="s">
        <v>351</v>
      </c>
      <c r="Q63" s="1" t="s">
        <v>351</v>
      </c>
      <c r="R63" s="1" t="s">
        <v>351</v>
      </c>
      <c r="S63" s="1" t="s">
        <v>610</v>
      </c>
      <c r="T63" s="1" t="s">
        <v>715</v>
      </c>
      <c r="W63" s="1" t="s">
        <v>789</v>
      </c>
      <c r="X63" s="1" t="s">
        <v>351</v>
      </c>
      <c r="AC63" s="1" t="s">
        <v>351</v>
      </c>
      <c r="AD63" s="1" t="s">
        <v>351</v>
      </c>
      <c r="AE63" s="1" t="s">
        <v>351</v>
      </c>
      <c r="AH63" s="1" t="s">
        <v>351</v>
      </c>
      <c r="AI63" s="1" t="s">
        <v>351</v>
      </c>
      <c r="BA63" s="1" t="s">
        <v>351</v>
      </c>
      <c r="BD63" s="1" t="s">
        <v>351</v>
      </c>
    </row>
    <row r="64" spans="1:56" x14ac:dyDescent="0.4">
      <c r="A64" s="1">
        <v>285862</v>
      </c>
      <c r="B64" s="1" t="s">
        <v>64</v>
      </c>
      <c r="C64" s="1" t="s">
        <v>118</v>
      </c>
      <c r="D64" s="1" t="s">
        <v>182</v>
      </c>
      <c r="E64" s="1" t="s">
        <v>296</v>
      </c>
      <c r="G64" s="1" t="s">
        <v>351</v>
      </c>
      <c r="H64" s="1" t="s">
        <v>351</v>
      </c>
      <c r="K64" s="1">
        <v>285862</v>
      </c>
      <c r="M64" s="1" t="s">
        <v>406</v>
      </c>
      <c r="N64" s="1" t="s">
        <v>451</v>
      </c>
      <c r="O64" s="1" t="s">
        <v>501</v>
      </c>
      <c r="P64" s="1" t="s">
        <v>351</v>
      </c>
      <c r="Q64" s="1" t="s">
        <v>351</v>
      </c>
      <c r="R64" s="1" t="s">
        <v>351</v>
      </c>
      <c r="S64" s="1" t="s">
        <v>611</v>
      </c>
      <c r="T64" s="1" t="s">
        <v>716</v>
      </c>
      <c r="W64" s="1" t="s">
        <v>789</v>
      </c>
      <c r="X64" s="1" t="s">
        <v>351</v>
      </c>
      <c r="AC64" s="1" t="s">
        <v>351</v>
      </c>
      <c r="AD64" s="1" t="s">
        <v>351</v>
      </c>
      <c r="AE64" s="1" t="s">
        <v>351</v>
      </c>
      <c r="AH64" s="1" t="s">
        <v>351</v>
      </c>
      <c r="AI64" s="1" t="s">
        <v>351</v>
      </c>
      <c r="BA64" s="1" t="s">
        <v>351</v>
      </c>
      <c r="BD64" s="1" t="s">
        <v>351</v>
      </c>
    </row>
    <row r="65" spans="1:56" x14ac:dyDescent="0.4">
      <c r="A65" s="1">
        <v>285862</v>
      </c>
      <c r="B65" s="1" t="s">
        <v>65</v>
      </c>
      <c r="C65" s="1" t="s">
        <v>118</v>
      </c>
      <c r="D65" s="1" t="s">
        <v>183</v>
      </c>
      <c r="E65" s="1" t="s">
        <v>297</v>
      </c>
      <c r="G65" s="1" t="s">
        <v>351</v>
      </c>
      <c r="H65" s="1" t="s">
        <v>351</v>
      </c>
      <c r="K65" s="1">
        <v>285862</v>
      </c>
      <c r="M65" s="1" t="s">
        <v>407</v>
      </c>
      <c r="N65" s="1" t="s">
        <v>451</v>
      </c>
      <c r="O65" s="1" t="s">
        <v>502</v>
      </c>
      <c r="P65" s="1" t="s">
        <v>351</v>
      </c>
      <c r="Q65" s="1" t="s">
        <v>351</v>
      </c>
      <c r="R65" s="1" t="s">
        <v>351</v>
      </c>
      <c r="S65" s="1" t="s">
        <v>612</v>
      </c>
      <c r="T65" s="1" t="s">
        <v>717</v>
      </c>
      <c r="W65" s="1" t="s">
        <v>789</v>
      </c>
      <c r="X65" s="1" t="s">
        <v>351</v>
      </c>
      <c r="AC65" s="1" t="s">
        <v>351</v>
      </c>
      <c r="AD65" s="1" t="s">
        <v>351</v>
      </c>
      <c r="AE65" s="1" t="s">
        <v>351</v>
      </c>
      <c r="AH65" s="1" t="s">
        <v>351</v>
      </c>
      <c r="AI65" s="1" t="s">
        <v>351</v>
      </c>
      <c r="BA65" s="1" t="s">
        <v>351</v>
      </c>
      <c r="BD65" s="1" t="s">
        <v>351</v>
      </c>
    </row>
    <row r="66" spans="1:56" x14ac:dyDescent="0.4">
      <c r="A66" s="1">
        <v>285862</v>
      </c>
      <c r="B66" s="1" t="s">
        <v>66</v>
      </c>
      <c r="C66" s="1" t="s">
        <v>118</v>
      </c>
      <c r="D66" s="1" t="s">
        <v>184</v>
      </c>
      <c r="E66" s="1" t="s">
        <v>298</v>
      </c>
      <c r="G66" s="1" t="s">
        <v>351</v>
      </c>
      <c r="H66" s="1" t="s">
        <v>351</v>
      </c>
      <c r="K66" s="1">
        <v>285862</v>
      </c>
      <c r="M66" s="1" t="s">
        <v>408</v>
      </c>
      <c r="N66" s="1" t="s">
        <v>451</v>
      </c>
      <c r="O66" s="1" t="s">
        <v>503</v>
      </c>
      <c r="P66" s="1" t="s">
        <v>351</v>
      </c>
      <c r="Q66" s="1" t="s">
        <v>351</v>
      </c>
      <c r="R66" s="1" t="s">
        <v>351</v>
      </c>
      <c r="S66" s="1" t="s">
        <v>613</v>
      </c>
      <c r="T66" s="1" t="s">
        <v>718</v>
      </c>
      <c r="W66" s="1" t="s">
        <v>789</v>
      </c>
      <c r="X66" s="1" t="s">
        <v>351</v>
      </c>
      <c r="AC66" s="1" t="s">
        <v>351</v>
      </c>
      <c r="AD66" s="1" t="s">
        <v>351</v>
      </c>
      <c r="AE66" s="1" t="s">
        <v>351</v>
      </c>
      <c r="AH66" s="1" t="s">
        <v>351</v>
      </c>
      <c r="AI66" s="1" t="s">
        <v>351</v>
      </c>
      <c r="BA66" s="1" t="s">
        <v>351</v>
      </c>
      <c r="BD66" s="1" t="s">
        <v>351</v>
      </c>
    </row>
    <row r="67" spans="1:56" x14ac:dyDescent="0.4">
      <c r="A67" s="1">
        <v>285862</v>
      </c>
      <c r="B67" s="1" t="s">
        <v>67</v>
      </c>
      <c r="C67" s="1" t="s">
        <v>118</v>
      </c>
      <c r="D67" s="1" t="s">
        <v>185</v>
      </c>
      <c r="E67" s="1" t="s">
        <v>299</v>
      </c>
      <c r="G67" s="1" t="s">
        <v>351</v>
      </c>
      <c r="H67" s="1" t="s">
        <v>351</v>
      </c>
      <c r="K67" s="1">
        <v>285862</v>
      </c>
      <c r="M67" s="1" t="s">
        <v>409</v>
      </c>
      <c r="N67" s="1" t="s">
        <v>451</v>
      </c>
      <c r="O67" s="1" t="s">
        <v>504</v>
      </c>
      <c r="P67" s="1" t="s">
        <v>351</v>
      </c>
      <c r="Q67" s="1" t="s">
        <v>351</v>
      </c>
      <c r="R67" s="1" t="s">
        <v>351</v>
      </c>
      <c r="S67" s="1" t="s">
        <v>614</v>
      </c>
      <c r="T67" s="1" t="s">
        <v>718</v>
      </c>
      <c r="W67" s="1" t="s">
        <v>789</v>
      </c>
      <c r="X67" s="1" t="s">
        <v>351</v>
      </c>
      <c r="AC67" s="1" t="s">
        <v>351</v>
      </c>
      <c r="AD67" s="1" t="s">
        <v>351</v>
      </c>
      <c r="AE67" s="1" t="s">
        <v>351</v>
      </c>
      <c r="AH67" s="1" t="s">
        <v>351</v>
      </c>
      <c r="AI67" s="1" t="s">
        <v>351</v>
      </c>
      <c r="BA67" s="1" t="s">
        <v>351</v>
      </c>
      <c r="BD67" s="1" t="s">
        <v>351</v>
      </c>
    </row>
    <row r="68" spans="1:56" x14ac:dyDescent="0.4">
      <c r="A68" s="1">
        <v>285862</v>
      </c>
      <c r="B68" s="1" t="s">
        <v>68</v>
      </c>
      <c r="C68" s="1" t="s">
        <v>118</v>
      </c>
      <c r="D68" s="1" t="s">
        <v>186</v>
      </c>
      <c r="E68" s="1" t="s">
        <v>300</v>
      </c>
      <c r="G68" s="1" t="s">
        <v>351</v>
      </c>
      <c r="H68" s="1" t="s">
        <v>351</v>
      </c>
      <c r="K68" s="1">
        <v>285862</v>
      </c>
      <c r="M68" s="1" t="s">
        <v>410</v>
      </c>
      <c r="N68" s="1" t="s">
        <v>451</v>
      </c>
      <c r="O68" s="1" t="s">
        <v>505</v>
      </c>
      <c r="P68" s="1" t="s">
        <v>351</v>
      </c>
      <c r="Q68" s="1" t="s">
        <v>351</v>
      </c>
      <c r="R68" s="1" t="s">
        <v>351</v>
      </c>
      <c r="S68" s="1" t="s">
        <v>615</v>
      </c>
      <c r="T68" s="1" t="s">
        <v>719</v>
      </c>
      <c r="W68" s="1" t="s">
        <v>797</v>
      </c>
      <c r="X68" s="1" t="s">
        <v>351</v>
      </c>
      <c r="AC68" s="1" t="s">
        <v>351</v>
      </c>
      <c r="AD68" s="1" t="s">
        <v>835</v>
      </c>
      <c r="AE68" s="1" t="s">
        <v>351</v>
      </c>
      <c r="AH68" s="1" t="s">
        <v>351</v>
      </c>
      <c r="AI68" s="1" t="s">
        <v>351</v>
      </c>
      <c r="BA68" s="1" t="str">
        <f>HYPERLINK("#", "https://www.town.shinonsen.hyogo.jp/page/?mode=detail&amp;page_id=8ad88f5c9091821c1363b99bb44f364a")</f>
        <v>https://www.town.shinonsen.hyogo.jp/page/?mode=detail&amp;page_id=8ad88f5c9091821c1363b99bb44f364a</v>
      </c>
      <c r="BD68" s="1" t="s">
        <v>351</v>
      </c>
    </row>
    <row r="69" spans="1:56" x14ac:dyDescent="0.4">
      <c r="A69" s="1">
        <v>285862</v>
      </c>
      <c r="B69" s="1" t="s">
        <v>69</v>
      </c>
      <c r="C69" s="1" t="s">
        <v>118</v>
      </c>
      <c r="D69" s="1" t="s">
        <v>187</v>
      </c>
      <c r="E69" s="1" t="s">
        <v>301</v>
      </c>
      <c r="G69" s="1" t="s">
        <v>351</v>
      </c>
      <c r="H69" s="1" t="s">
        <v>351</v>
      </c>
      <c r="K69" s="1">
        <v>285862</v>
      </c>
      <c r="M69" s="1" t="s">
        <v>410</v>
      </c>
      <c r="N69" s="1" t="s">
        <v>451</v>
      </c>
      <c r="O69" s="1" t="s">
        <v>505</v>
      </c>
      <c r="P69" s="1" t="s">
        <v>351</v>
      </c>
      <c r="Q69" s="1" t="s">
        <v>351</v>
      </c>
      <c r="R69" s="1" t="s">
        <v>351</v>
      </c>
      <c r="S69" s="1" t="s">
        <v>616</v>
      </c>
      <c r="T69" s="1" t="s">
        <v>720</v>
      </c>
      <c r="W69" s="1" t="s">
        <v>797</v>
      </c>
      <c r="X69" s="1" t="s">
        <v>351</v>
      </c>
      <c r="AC69" s="1" t="s">
        <v>351</v>
      </c>
      <c r="AD69" s="1" t="s">
        <v>835</v>
      </c>
      <c r="AE69" s="1" t="s">
        <v>839</v>
      </c>
      <c r="AF69" s="3">
        <v>0.35416666666666669</v>
      </c>
      <c r="AG69" s="3">
        <v>0.91666666666666663</v>
      </c>
      <c r="AH69" s="1" t="s">
        <v>351</v>
      </c>
      <c r="AI69" s="1" t="s">
        <v>351</v>
      </c>
      <c r="BA69" s="1" t="str">
        <f>HYPERLINK("#", "https://www.town.shinonsen.hyogo.jp/page/?mode=detail&amp;page_id=3ebb29495eafc2154d278925fd0550bf")</f>
        <v>https://www.town.shinonsen.hyogo.jp/page/?mode=detail&amp;page_id=3ebb29495eafc2154d278925fd0550bf</v>
      </c>
      <c r="BD69" s="1" t="s">
        <v>889</v>
      </c>
    </row>
    <row r="70" spans="1:56" x14ac:dyDescent="0.4">
      <c r="A70" s="1">
        <v>285862</v>
      </c>
      <c r="B70" s="1" t="s">
        <v>70</v>
      </c>
      <c r="C70" s="1" t="s">
        <v>118</v>
      </c>
      <c r="D70" s="1" t="s">
        <v>188</v>
      </c>
      <c r="E70" s="1" t="s">
        <v>302</v>
      </c>
      <c r="G70" s="1" t="s">
        <v>351</v>
      </c>
      <c r="H70" s="1" t="s">
        <v>351</v>
      </c>
      <c r="K70" s="1">
        <v>285862</v>
      </c>
      <c r="M70" s="1" t="s">
        <v>411</v>
      </c>
      <c r="N70" s="1" t="s">
        <v>451</v>
      </c>
      <c r="O70" s="1" t="s">
        <v>506</v>
      </c>
      <c r="P70" s="1" t="s">
        <v>351</v>
      </c>
      <c r="Q70" s="1" t="s">
        <v>351</v>
      </c>
      <c r="R70" s="1" t="s">
        <v>351</v>
      </c>
      <c r="S70" s="1" t="s">
        <v>617</v>
      </c>
      <c r="T70" s="1" t="s">
        <v>721</v>
      </c>
      <c r="W70" s="1" t="s">
        <v>797</v>
      </c>
      <c r="X70" s="1" t="s">
        <v>351</v>
      </c>
      <c r="AC70" s="1" t="s">
        <v>351</v>
      </c>
      <c r="AD70" s="1" t="s">
        <v>835</v>
      </c>
      <c r="AE70" s="1" t="s">
        <v>351</v>
      </c>
      <c r="AH70" s="1" t="s">
        <v>351</v>
      </c>
      <c r="AI70" s="1" t="s">
        <v>351</v>
      </c>
      <c r="BA70" s="1" t="str">
        <f>HYPERLINK("#", "https://www.town.shinonsen.hyogo.jp/page/?mode=detail&amp;page_id=0684f810124b9db89850fd0605d6105b")</f>
        <v>https://www.town.shinonsen.hyogo.jp/page/?mode=detail&amp;page_id=0684f810124b9db89850fd0605d6105b</v>
      </c>
      <c r="BD70" s="1" t="s">
        <v>351</v>
      </c>
    </row>
    <row r="71" spans="1:56" x14ac:dyDescent="0.4">
      <c r="A71" s="1">
        <v>285862</v>
      </c>
      <c r="B71" s="1" t="s">
        <v>71</v>
      </c>
      <c r="C71" s="1" t="s">
        <v>118</v>
      </c>
      <c r="D71" s="1" t="s">
        <v>189</v>
      </c>
      <c r="E71" s="1" t="s">
        <v>303</v>
      </c>
      <c r="G71" s="1" t="s">
        <v>351</v>
      </c>
      <c r="H71" s="1" t="s">
        <v>351</v>
      </c>
      <c r="K71" s="1">
        <v>285862</v>
      </c>
      <c r="M71" s="1" t="s">
        <v>412</v>
      </c>
      <c r="N71" s="1" t="s">
        <v>451</v>
      </c>
      <c r="O71" s="1" t="s">
        <v>507</v>
      </c>
      <c r="P71" s="1" t="s">
        <v>351</v>
      </c>
      <c r="Q71" s="1" t="s">
        <v>351</v>
      </c>
      <c r="R71" s="1" t="s">
        <v>351</v>
      </c>
      <c r="S71" s="1" t="s">
        <v>618</v>
      </c>
      <c r="T71" s="1" t="s">
        <v>722</v>
      </c>
      <c r="W71" s="1" t="s">
        <v>797</v>
      </c>
      <c r="X71" s="1" t="s">
        <v>351</v>
      </c>
      <c r="AC71" s="1" t="s">
        <v>351</v>
      </c>
      <c r="AD71" s="1" t="s">
        <v>835</v>
      </c>
      <c r="AE71" s="1" t="s">
        <v>351</v>
      </c>
      <c r="AH71" s="1" t="s">
        <v>351</v>
      </c>
      <c r="AI71" s="1" t="s">
        <v>351</v>
      </c>
      <c r="BA71" s="1" t="str">
        <f>HYPERLINK("#", "https://www.town.shinonsen.hyogo.jp/page/?mode=detail&amp;page_id=2b05bad56e2d83e8beda137a393adcbe")</f>
        <v>https://www.town.shinonsen.hyogo.jp/page/?mode=detail&amp;page_id=2b05bad56e2d83e8beda137a393adcbe</v>
      </c>
      <c r="BD71" s="1" t="s">
        <v>351</v>
      </c>
    </row>
    <row r="72" spans="1:56" x14ac:dyDescent="0.4">
      <c r="A72" s="1">
        <v>285862</v>
      </c>
      <c r="B72" s="1" t="s">
        <v>72</v>
      </c>
      <c r="C72" s="1" t="s">
        <v>118</v>
      </c>
      <c r="D72" s="1" t="s">
        <v>190</v>
      </c>
      <c r="E72" s="1" t="s">
        <v>304</v>
      </c>
      <c r="G72" s="1" t="s">
        <v>351</v>
      </c>
      <c r="H72" s="1" t="s">
        <v>351</v>
      </c>
      <c r="K72" s="1">
        <v>285862</v>
      </c>
      <c r="M72" s="1" t="s">
        <v>413</v>
      </c>
      <c r="N72" s="1" t="s">
        <v>451</v>
      </c>
      <c r="O72" s="1" t="s">
        <v>508</v>
      </c>
      <c r="P72" s="1" t="s">
        <v>351</v>
      </c>
      <c r="Q72" s="1" t="s">
        <v>351</v>
      </c>
      <c r="R72" s="1" t="s">
        <v>351</v>
      </c>
      <c r="S72" s="1" t="s">
        <v>619</v>
      </c>
      <c r="T72" s="1" t="s">
        <v>723</v>
      </c>
      <c r="W72" s="1" t="s">
        <v>797</v>
      </c>
      <c r="X72" s="1" t="s">
        <v>351</v>
      </c>
      <c r="AC72" s="1" t="s">
        <v>351</v>
      </c>
      <c r="AD72" s="1" t="s">
        <v>835</v>
      </c>
      <c r="AE72" s="1" t="s">
        <v>351</v>
      </c>
      <c r="AH72" s="1" t="s">
        <v>351</v>
      </c>
      <c r="AI72" s="1" t="s">
        <v>351</v>
      </c>
      <c r="BA72" s="1" t="str">
        <f>HYPERLINK("#", "https://www.town.shinonsen.hyogo.jp/page/?mode=detail&amp;page_id=c47ccc0b17868bad27b1f54c458f4103")</f>
        <v>https://www.town.shinonsen.hyogo.jp/page/?mode=detail&amp;page_id=c47ccc0b17868bad27b1f54c458f4103</v>
      </c>
      <c r="BD72" s="1" t="s">
        <v>351</v>
      </c>
    </row>
    <row r="73" spans="1:56" x14ac:dyDescent="0.4">
      <c r="A73" s="1">
        <v>285862</v>
      </c>
      <c r="B73" s="1" t="s">
        <v>73</v>
      </c>
      <c r="C73" s="1" t="s">
        <v>118</v>
      </c>
      <c r="D73" s="1" t="s">
        <v>191</v>
      </c>
      <c r="E73" s="1" t="s">
        <v>305</v>
      </c>
      <c r="G73" s="1" t="s">
        <v>351</v>
      </c>
      <c r="H73" s="1" t="s">
        <v>351</v>
      </c>
      <c r="K73" s="1">
        <v>285862</v>
      </c>
      <c r="M73" s="1" t="s">
        <v>414</v>
      </c>
      <c r="N73" s="1" t="s">
        <v>451</v>
      </c>
      <c r="O73" s="1" t="s">
        <v>509</v>
      </c>
      <c r="P73" s="1" t="s">
        <v>351</v>
      </c>
      <c r="Q73" s="1" t="s">
        <v>351</v>
      </c>
      <c r="R73" s="1" t="s">
        <v>351</v>
      </c>
      <c r="S73" s="1" t="s">
        <v>620</v>
      </c>
      <c r="T73" s="1" t="s">
        <v>724</v>
      </c>
      <c r="W73" s="1" t="s">
        <v>797</v>
      </c>
      <c r="X73" s="1" t="s">
        <v>351</v>
      </c>
      <c r="AC73" s="1" t="s">
        <v>351</v>
      </c>
      <c r="AD73" s="1" t="s">
        <v>835</v>
      </c>
      <c r="AE73" s="1" t="s">
        <v>351</v>
      </c>
      <c r="AH73" s="1" t="s">
        <v>351</v>
      </c>
      <c r="AI73" s="1" t="s">
        <v>351</v>
      </c>
      <c r="BA73" s="1" t="str">
        <f>HYPERLINK("#", "https://www.town.shinonsen.hyogo.jp/page/?mode=detail&amp;page_id=5f9599dfadad7cfb465d32450fe0703d")</f>
        <v>https://www.town.shinonsen.hyogo.jp/page/?mode=detail&amp;page_id=5f9599dfadad7cfb465d32450fe0703d</v>
      </c>
      <c r="BD73" s="1" t="s">
        <v>351</v>
      </c>
    </row>
    <row r="74" spans="1:56" x14ac:dyDescent="0.4">
      <c r="A74" s="1">
        <v>285862</v>
      </c>
      <c r="B74" s="1" t="s">
        <v>74</v>
      </c>
      <c r="C74" s="1" t="s">
        <v>118</v>
      </c>
      <c r="D74" s="1" t="s">
        <v>192</v>
      </c>
      <c r="E74" s="1" t="s">
        <v>306</v>
      </c>
      <c r="G74" s="1" t="s">
        <v>351</v>
      </c>
      <c r="H74" s="1" t="s">
        <v>351</v>
      </c>
      <c r="K74" s="1">
        <v>285862</v>
      </c>
      <c r="M74" s="1" t="s">
        <v>415</v>
      </c>
      <c r="N74" s="1" t="s">
        <v>451</v>
      </c>
      <c r="O74" s="1" t="s">
        <v>510</v>
      </c>
      <c r="P74" s="1" t="s">
        <v>351</v>
      </c>
      <c r="Q74" s="1" t="s">
        <v>351</v>
      </c>
      <c r="R74" s="1" t="s">
        <v>351</v>
      </c>
      <c r="S74" s="1" t="s">
        <v>621</v>
      </c>
      <c r="T74" s="1" t="s">
        <v>725</v>
      </c>
      <c r="W74" s="1" t="s">
        <v>798</v>
      </c>
      <c r="X74" s="1" t="s">
        <v>351</v>
      </c>
      <c r="AC74" s="1" t="s">
        <v>351</v>
      </c>
      <c r="AD74" s="1" t="s">
        <v>351</v>
      </c>
      <c r="AE74" s="1" t="s">
        <v>351</v>
      </c>
      <c r="AH74" s="1" t="s">
        <v>351</v>
      </c>
      <c r="AI74" s="1" t="s">
        <v>351</v>
      </c>
      <c r="BA74" s="1" t="s">
        <v>351</v>
      </c>
      <c r="BD74" s="1" t="s">
        <v>351</v>
      </c>
    </row>
    <row r="75" spans="1:56" x14ac:dyDescent="0.4">
      <c r="A75" s="1">
        <v>285862</v>
      </c>
      <c r="B75" s="1" t="s">
        <v>75</v>
      </c>
      <c r="C75" s="1" t="s">
        <v>118</v>
      </c>
      <c r="D75" s="1" t="s">
        <v>193</v>
      </c>
      <c r="E75" s="1" t="s">
        <v>307</v>
      </c>
      <c r="G75" s="1" t="s">
        <v>351</v>
      </c>
      <c r="H75" s="1" t="s">
        <v>351</v>
      </c>
      <c r="K75" s="1">
        <v>285862</v>
      </c>
      <c r="M75" s="1" t="s">
        <v>416</v>
      </c>
      <c r="N75" s="1" t="s">
        <v>451</v>
      </c>
      <c r="O75" s="1" t="s">
        <v>511</v>
      </c>
      <c r="P75" s="1" t="s">
        <v>351</v>
      </c>
      <c r="Q75" s="1" t="s">
        <v>351</v>
      </c>
      <c r="R75" s="1" t="s">
        <v>351</v>
      </c>
      <c r="S75" s="1" t="s">
        <v>622</v>
      </c>
      <c r="T75" s="1" t="s">
        <v>726</v>
      </c>
      <c r="W75" s="1" t="s">
        <v>798</v>
      </c>
      <c r="X75" s="1" t="s">
        <v>351</v>
      </c>
      <c r="AC75" s="1" t="s">
        <v>351</v>
      </c>
      <c r="AD75" s="1" t="s">
        <v>351</v>
      </c>
      <c r="AE75" s="1" t="s">
        <v>351</v>
      </c>
      <c r="AH75" s="1" t="s">
        <v>351</v>
      </c>
      <c r="AI75" s="1" t="s">
        <v>351</v>
      </c>
      <c r="BA75" s="1" t="str">
        <f>HYPERLINK("#", "https://www.town.shinonsen.hyogo.jp/page/?mode=detail&amp;page_id=4ad9d08b4193648fcbc02cb1fd82f699")</f>
        <v>https://www.town.shinonsen.hyogo.jp/page/?mode=detail&amp;page_id=4ad9d08b4193648fcbc02cb1fd82f699</v>
      </c>
      <c r="BD75" s="1" t="s">
        <v>351</v>
      </c>
    </row>
    <row r="76" spans="1:56" x14ac:dyDescent="0.4">
      <c r="A76" s="1">
        <v>285862</v>
      </c>
      <c r="B76" s="1" t="s">
        <v>76</v>
      </c>
      <c r="C76" s="1" t="s">
        <v>118</v>
      </c>
      <c r="D76" s="1" t="s">
        <v>194</v>
      </c>
      <c r="E76" s="1" t="s">
        <v>308</v>
      </c>
      <c r="G76" s="1" t="s">
        <v>351</v>
      </c>
      <c r="H76" s="1" t="s">
        <v>351</v>
      </c>
      <c r="K76" s="1">
        <v>285862</v>
      </c>
      <c r="M76" s="1" t="s">
        <v>417</v>
      </c>
      <c r="N76" s="1" t="s">
        <v>451</v>
      </c>
      <c r="O76" s="1" t="s">
        <v>512</v>
      </c>
      <c r="P76" s="1" t="s">
        <v>351</v>
      </c>
      <c r="Q76" s="1" t="s">
        <v>351</v>
      </c>
      <c r="R76" s="1" t="s">
        <v>351</v>
      </c>
      <c r="S76" s="1" t="s">
        <v>623</v>
      </c>
      <c r="T76" s="1" t="s">
        <v>727</v>
      </c>
      <c r="W76" s="1" t="s">
        <v>798</v>
      </c>
      <c r="X76" s="1" t="s">
        <v>351</v>
      </c>
      <c r="AC76" s="1" t="s">
        <v>351</v>
      </c>
      <c r="AD76" s="1" t="s">
        <v>351</v>
      </c>
      <c r="AE76" s="1" t="s">
        <v>351</v>
      </c>
      <c r="AH76" s="1" t="s">
        <v>351</v>
      </c>
      <c r="AI76" s="1" t="s">
        <v>351</v>
      </c>
      <c r="BA76" s="1" t="str">
        <f>HYPERLINK("#", "https://www.town.shinonsen.hyogo.jp/page/?mode=detail&amp;page_id=4ad9d08b4193648fcbc02cb1fd82f699")</f>
        <v>https://www.town.shinonsen.hyogo.jp/page/?mode=detail&amp;page_id=4ad9d08b4193648fcbc02cb1fd82f699</v>
      </c>
      <c r="BD76" s="1" t="s">
        <v>351</v>
      </c>
    </row>
    <row r="77" spans="1:56" x14ac:dyDescent="0.4">
      <c r="A77" s="1">
        <v>285862</v>
      </c>
      <c r="B77" s="1" t="s">
        <v>77</v>
      </c>
      <c r="C77" s="1" t="s">
        <v>118</v>
      </c>
      <c r="D77" s="1" t="s">
        <v>195</v>
      </c>
      <c r="E77" s="1" t="s">
        <v>309</v>
      </c>
      <c r="G77" s="1" t="s">
        <v>351</v>
      </c>
      <c r="H77" s="1" t="s">
        <v>351</v>
      </c>
      <c r="K77" s="1">
        <v>285862</v>
      </c>
      <c r="M77" s="1" t="s">
        <v>359</v>
      </c>
      <c r="N77" s="1" t="s">
        <v>451</v>
      </c>
      <c r="O77" s="1" t="s">
        <v>454</v>
      </c>
      <c r="P77" s="1" t="s">
        <v>351</v>
      </c>
      <c r="Q77" s="1" t="s">
        <v>351</v>
      </c>
      <c r="R77" s="1" t="s">
        <v>351</v>
      </c>
      <c r="S77" s="1" t="s">
        <v>624</v>
      </c>
      <c r="T77" s="1" t="s">
        <v>728</v>
      </c>
      <c r="W77" s="1" t="s">
        <v>767</v>
      </c>
      <c r="X77" s="1" t="s">
        <v>351</v>
      </c>
      <c r="AC77" s="1" t="s">
        <v>351</v>
      </c>
      <c r="AD77" s="1" t="s">
        <v>351</v>
      </c>
      <c r="AE77" s="1" t="s">
        <v>351</v>
      </c>
      <c r="AH77" s="1" t="s">
        <v>351</v>
      </c>
      <c r="AI77" s="1" t="s">
        <v>351</v>
      </c>
      <c r="BA77" s="1" t="s">
        <v>351</v>
      </c>
      <c r="BD77" s="1" t="s">
        <v>351</v>
      </c>
    </row>
    <row r="78" spans="1:56" x14ac:dyDescent="0.4">
      <c r="A78" s="1">
        <v>285862</v>
      </c>
      <c r="B78" s="1" t="s">
        <v>78</v>
      </c>
      <c r="C78" s="1" t="s">
        <v>118</v>
      </c>
      <c r="D78" s="1" t="s">
        <v>196</v>
      </c>
      <c r="E78" s="1" t="s">
        <v>310</v>
      </c>
      <c r="G78" s="1" t="s">
        <v>351</v>
      </c>
      <c r="H78" s="1" t="s">
        <v>351</v>
      </c>
      <c r="K78" s="1">
        <v>285862</v>
      </c>
      <c r="M78" s="1" t="s">
        <v>358</v>
      </c>
      <c r="N78" s="1" t="s">
        <v>451</v>
      </c>
      <c r="O78" s="1" t="s">
        <v>453</v>
      </c>
      <c r="P78" s="1" t="s">
        <v>351</v>
      </c>
      <c r="Q78" s="1" t="s">
        <v>351</v>
      </c>
      <c r="R78" s="1" t="s">
        <v>351</v>
      </c>
      <c r="S78" s="1" t="s">
        <v>625</v>
      </c>
      <c r="T78" s="1" t="s">
        <v>663</v>
      </c>
      <c r="W78" s="1" t="s">
        <v>768</v>
      </c>
      <c r="X78" s="1" t="s">
        <v>351</v>
      </c>
      <c r="AC78" s="1" t="s">
        <v>351</v>
      </c>
      <c r="AD78" s="1" t="s">
        <v>351</v>
      </c>
      <c r="AE78" s="1" t="s">
        <v>351</v>
      </c>
      <c r="AH78" s="1" t="s">
        <v>351</v>
      </c>
      <c r="AI78" s="1" t="s">
        <v>351</v>
      </c>
      <c r="BA78" s="1" t="s">
        <v>351</v>
      </c>
      <c r="BD78" s="1" t="s">
        <v>351</v>
      </c>
    </row>
    <row r="79" spans="1:56" x14ac:dyDescent="0.4">
      <c r="A79" s="1">
        <v>285862</v>
      </c>
      <c r="B79" s="1" t="s">
        <v>79</v>
      </c>
      <c r="C79" s="1" t="s">
        <v>118</v>
      </c>
      <c r="D79" s="1" t="s">
        <v>197</v>
      </c>
      <c r="E79" s="1" t="s">
        <v>311</v>
      </c>
      <c r="G79" s="1" t="s">
        <v>351</v>
      </c>
      <c r="H79" s="1" t="s">
        <v>351</v>
      </c>
      <c r="K79" s="1">
        <v>285862</v>
      </c>
      <c r="M79" s="1" t="s">
        <v>418</v>
      </c>
      <c r="N79" s="1" t="s">
        <v>451</v>
      </c>
      <c r="O79" s="1" t="s">
        <v>513</v>
      </c>
      <c r="P79" s="1" t="s">
        <v>351</v>
      </c>
      <c r="Q79" s="1" t="s">
        <v>351</v>
      </c>
      <c r="R79" s="1" t="s">
        <v>351</v>
      </c>
      <c r="S79" s="1" t="s">
        <v>626</v>
      </c>
      <c r="T79" s="1" t="s">
        <v>729</v>
      </c>
      <c r="W79" s="1" t="s">
        <v>351</v>
      </c>
      <c r="X79" s="1" t="s">
        <v>351</v>
      </c>
      <c r="AC79" s="1" t="s">
        <v>351</v>
      </c>
      <c r="AD79" s="1" t="s">
        <v>351</v>
      </c>
      <c r="AE79" s="1" t="s">
        <v>351</v>
      </c>
      <c r="AH79" s="1" t="s">
        <v>351</v>
      </c>
      <c r="AI79" s="1" t="s">
        <v>351</v>
      </c>
      <c r="BA79" s="1" t="s">
        <v>351</v>
      </c>
      <c r="BD79" s="1" t="s">
        <v>351</v>
      </c>
    </row>
    <row r="80" spans="1:56" x14ac:dyDescent="0.4">
      <c r="A80" s="1">
        <v>285862</v>
      </c>
      <c r="B80" s="1" t="s">
        <v>80</v>
      </c>
      <c r="C80" s="1" t="s">
        <v>118</v>
      </c>
      <c r="D80" s="1" t="s">
        <v>198</v>
      </c>
      <c r="E80" s="1" t="s">
        <v>312</v>
      </c>
      <c r="G80" s="1" t="s">
        <v>351</v>
      </c>
      <c r="H80" s="1" t="s">
        <v>351</v>
      </c>
      <c r="K80" s="1">
        <v>285862</v>
      </c>
      <c r="M80" s="1" t="s">
        <v>419</v>
      </c>
      <c r="N80" s="1" t="s">
        <v>451</v>
      </c>
      <c r="O80" s="1" t="s">
        <v>514</v>
      </c>
      <c r="P80" s="1" t="s">
        <v>351</v>
      </c>
      <c r="Q80" s="1" t="s">
        <v>351</v>
      </c>
      <c r="R80" s="1" t="s">
        <v>351</v>
      </c>
      <c r="S80" s="1" t="s">
        <v>627</v>
      </c>
      <c r="T80" s="1" t="s">
        <v>730</v>
      </c>
      <c r="W80" s="1" t="s">
        <v>351</v>
      </c>
      <c r="X80" s="1" t="s">
        <v>351</v>
      </c>
      <c r="AC80" s="1" t="s">
        <v>351</v>
      </c>
      <c r="AD80" s="1" t="s">
        <v>351</v>
      </c>
      <c r="AE80" s="1" t="s">
        <v>351</v>
      </c>
      <c r="AH80" s="1" t="s">
        <v>351</v>
      </c>
      <c r="AI80" s="1" t="s">
        <v>351</v>
      </c>
      <c r="BA80" s="1" t="s">
        <v>351</v>
      </c>
      <c r="BD80" s="1" t="s">
        <v>351</v>
      </c>
    </row>
    <row r="81" spans="1:56" x14ac:dyDescent="0.4">
      <c r="A81" s="1">
        <v>285862</v>
      </c>
      <c r="B81" s="1" t="s">
        <v>81</v>
      </c>
      <c r="C81" s="1" t="s">
        <v>118</v>
      </c>
      <c r="D81" s="1" t="s">
        <v>199</v>
      </c>
      <c r="E81" s="1" t="s">
        <v>313</v>
      </c>
      <c r="G81" s="1" t="s">
        <v>351</v>
      </c>
      <c r="H81" s="1" t="s">
        <v>351</v>
      </c>
      <c r="K81" s="1">
        <v>285862</v>
      </c>
      <c r="M81" s="1" t="s">
        <v>420</v>
      </c>
      <c r="N81" s="1" t="s">
        <v>451</v>
      </c>
      <c r="O81" s="1" t="s">
        <v>515</v>
      </c>
      <c r="P81" s="1" t="s">
        <v>351</v>
      </c>
      <c r="Q81" s="1" t="s">
        <v>351</v>
      </c>
      <c r="R81" s="1" t="s">
        <v>351</v>
      </c>
      <c r="S81" s="1" t="s">
        <v>628</v>
      </c>
      <c r="T81" s="1" t="s">
        <v>731</v>
      </c>
      <c r="W81" s="1" t="s">
        <v>351</v>
      </c>
      <c r="X81" s="1" t="s">
        <v>351</v>
      </c>
      <c r="AC81" s="1" t="s">
        <v>351</v>
      </c>
      <c r="AD81" s="1" t="s">
        <v>351</v>
      </c>
      <c r="AE81" s="1" t="s">
        <v>351</v>
      </c>
      <c r="AH81" s="1" t="s">
        <v>351</v>
      </c>
      <c r="AI81" s="1" t="s">
        <v>351</v>
      </c>
      <c r="BA81" s="1" t="s">
        <v>351</v>
      </c>
      <c r="BD81" s="1" t="s">
        <v>351</v>
      </c>
    </row>
    <row r="82" spans="1:56" x14ac:dyDescent="0.4">
      <c r="A82" s="1">
        <v>285862</v>
      </c>
      <c r="B82" s="1" t="s">
        <v>82</v>
      </c>
      <c r="C82" s="1" t="s">
        <v>118</v>
      </c>
      <c r="D82" s="1" t="s">
        <v>200</v>
      </c>
      <c r="E82" s="1" t="s">
        <v>314</v>
      </c>
      <c r="G82" s="1" t="s">
        <v>351</v>
      </c>
      <c r="H82" s="1" t="s">
        <v>351</v>
      </c>
      <c r="K82" s="1">
        <v>285862</v>
      </c>
      <c r="M82" s="1" t="s">
        <v>421</v>
      </c>
      <c r="N82" s="1" t="s">
        <v>451</v>
      </c>
      <c r="O82" s="1" t="s">
        <v>516</v>
      </c>
      <c r="P82" s="1" t="s">
        <v>351</v>
      </c>
      <c r="Q82" s="1" t="s">
        <v>351</v>
      </c>
      <c r="R82" s="1" t="s">
        <v>351</v>
      </c>
      <c r="S82" s="1" t="s">
        <v>629</v>
      </c>
      <c r="T82" s="1" t="s">
        <v>732</v>
      </c>
      <c r="W82" s="1" t="s">
        <v>351</v>
      </c>
      <c r="X82" s="1" t="s">
        <v>351</v>
      </c>
      <c r="AC82" s="1" t="s">
        <v>351</v>
      </c>
      <c r="AD82" s="1" t="s">
        <v>351</v>
      </c>
      <c r="AE82" s="1" t="s">
        <v>351</v>
      </c>
      <c r="AH82" s="1" t="s">
        <v>351</v>
      </c>
      <c r="AI82" s="1" t="s">
        <v>351</v>
      </c>
      <c r="BA82" s="1" t="s">
        <v>351</v>
      </c>
      <c r="BD82" s="1" t="s">
        <v>351</v>
      </c>
    </row>
    <row r="83" spans="1:56" x14ac:dyDescent="0.4">
      <c r="A83" s="1">
        <v>285862</v>
      </c>
      <c r="B83" s="1" t="s">
        <v>83</v>
      </c>
      <c r="C83" s="1" t="s">
        <v>118</v>
      </c>
      <c r="D83" s="1" t="s">
        <v>201</v>
      </c>
      <c r="E83" s="1" t="s">
        <v>315</v>
      </c>
      <c r="G83" s="1" t="s">
        <v>351</v>
      </c>
      <c r="H83" s="1" t="s">
        <v>351</v>
      </c>
      <c r="K83" s="1">
        <v>285862</v>
      </c>
      <c r="M83" s="1" t="s">
        <v>422</v>
      </c>
      <c r="N83" s="1" t="s">
        <v>451</v>
      </c>
      <c r="O83" s="1" t="s">
        <v>517</v>
      </c>
      <c r="P83" s="1" t="s">
        <v>351</v>
      </c>
      <c r="Q83" s="1" t="s">
        <v>351</v>
      </c>
      <c r="R83" s="1" t="s">
        <v>351</v>
      </c>
      <c r="S83" s="1" t="s">
        <v>630</v>
      </c>
      <c r="T83" s="1" t="s">
        <v>733</v>
      </c>
      <c r="W83" s="1" t="s">
        <v>351</v>
      </c>
      <c r="X83" s="1" t="s">
        <v>351</v>
      </c>
      <c r="AC83" s="1" t="s">
        <v>351</v>
      </c>
      <c r="AD83" s="1" t="s">
        <v>351</v>
      </c>
      <c r="AE83" s="1" t="s">
        <v>351</v>
      </c>
      <c r="AH83" s="1" t="s">
        <v>351</v>
      </c>
      <c r="AI83" s="1" t="s">
        <v>351</v>
      </c>
      <c r="BA83" s="1" t="s">
        <v>351</v>
      </c>
      <c r="BD83" s="1" t="s">
        <v>351</v>
      </c>
    </row>
    <row r="84" spans="1:56" x14ac:dyDescent="0.4">
      <c r="A84" s="1">
        <v>285862</v>
      </c>
      <c r="B84" s="1" t="s">
        <v>84</v>
      </c>
      <c r="C84" s="1" t="s">
        <v>118</v>
      </c>
      <c r="D84" s="1" t="s">
        <v>202</v>
      </c>
      <c r="E84" s="1" t="s">
        <v>316</v>
      </c>
      <c r="G84" s="1" t="s">
        <v>351</v>
      </c>
      <c r="H84" s="1" t="s">
        <v>351</v>
      </c>
      <c r="K84" s="1">
        <v>285862</v>
      </c>
      <c r="M84" s="1" t="s">
        <v>423</v>
      </c>
      <c r="N84" s="1" t="s">
        <v>451</v>
      </c>
      <c r="O84" s="1" t="s">
        <v>518</v>
      </c>
      <c r="P84" s="1" t="s">
        <v>351</v>
      </c>
      <c r="Q84" s="1" t="s">
        <v>351</v>
      </c>
      <c r="R84" s="1" t="s">
        <v>351</v>
      </c>
      <c r="S84" s="1" t="s">
        <v>631</v>
      </c>
      <c r="T84" s="1" t="s">
        <v>734</v>
      </c>
      <c r="W84" s="1" t="s">
        <v>351</v>
      </c>
      <c r="X84" s="1" t="s">
        <v>351</v>
      </c>
      <c r="AC84" s="1" t="s">
        <v>351</v>
      </c>
      <c r="AD84" s="1" t="s">
        <v>351</v>
      </c>
      <c r="AE84" s="1" t="s">
        <v>351</v>
      </c>
      <c r="AH84" s="1" t="s">
        <v>351</v>
      </c>
      <c r="AI84" s="1" t="s">
        <v>351</v>
      </c>
      <c r="BA84" s="1" t="s">
        <v>351</v>
      </c>
      <c r="BD84" s="1" t="s">
        <v>351</v>
      </c>
    </row>
    <row r="85" spans="1:56" x14ac:dyDescent="0.4">
      <c r="A85" s="1">
        <v>285862</v>
      </c>
      <c r="B85" s="1" t="s">
        <v>85</v>
      </c>
      <c r="C85" s="1" t="s">
        <v>118</v>
      </c>
      <c r="D85" s="1" t="s">
        <v>203</v>
      </c>
      <c r="E85" s="1" t="s">
        <v>317</v>
      </c>
      <c r="G85" s="1" t="s">
        <v>351</v>
      </c>
      <c r="H85" s="1" t="s">
        <v>351</v>
      </c>
      <c r="K85" s="1">
        <v>285862</v>
      </c>
      <c r="M85" s="1" t="s">
        <v>424</v>
      </c>
      <c r="N85" s="1" t="s">
        <v>451</v>
      </c>
      <c r="O85" s="1" t="s">
        <v>519</v>
      </c>
      <c r="P85" s="1" t="s">
        <v>351</v>
      </c>
      <c r="Q85" s="1" t="s">
        <v>351</v>
      </c>
      <c r="R85" s="1" t="s">
        <v>351</v>
      </c>
      <c r="S85" s="1" t="s">
        <v>632</v>
      </c>
      <c r="T85" s="1" t="s">
        <v>735</v>
      </c>
      <c r="W85" s="1" t="s">
        <v>351</v>
      </c>
      <c r="X85" s="1" t="s">
        <v>351</v>
      </c>
      <c r="AC85" s="1" t="s">
        <v>351</v>
      </c>
      <c r="AD85" s="1" t="s">
        <v>351</v>
      </c>
      <c r="AE85" s="1" t="s">
        <v>351</v>
      </c>
      <c r="AH85" s="1" t="s">
        <v>351</v>
      </c>
      <c r="AI85" s="1" t="s">
        <v>351</v>
      </c>
      <c r="BA85" s="1" t="s">
        <v>351</v>
      </c>
      <c r="BD85" s="1" t="s">
        <v>351</v>
      </c>
    </row>
    <row r="86" spans="1:56" x14ac:dyDescent="0.4">
      <c r="A86" s="1">
        <v>285862</v>
      </c>
      <c r="B86" s="1" t="s">
        <v>86</v>
      </c>
      <c r="C86" s="1" t="s">
        <v>118</v>
      </c>
      <c r="D86" s="1" t="s">
        <v>204</v>
      </c>
      <c r="E86" s="1" t="s">
        <v>318</v>
      </c>
      <c r="G86" s="1" t="s">
        <v>351</v>
      </c>
      <c r="H86" s="1" t="s">
        <v>351</v>
      </c>
      <c r="K86" s="1">
        <v>285862</v>
      </c>
      <c r="M86" s="1" t="s">
        <v>425</v>
      </c>
      <c r="N86" s="1" t="s">
        <v>451</v>
      </c>
      <c r="O86" s="1" t="s">
        <v>520</v>
      </c>
      <c r="P86" s="1" t="s">
        <v>351</v>
      </c>
      <c r="Q86" s="1" t="s">
        <v>351</v>
      </c>
      <c r="R86" s="1" t="s">
        <v>351</v>
      </c>
      <c r="S86" s="1" t="s">
        <v>633</v>
      </c>
      <c r="T86" s="1" t="s">
        <v>736</v>
      </c>
      <c r="W86" s="1" t="s">
        <v>351</v>
      </c>
      <c r="X86" s="1" t="s">
        <v>351</v>
      </c>
      <c r="AC86" s="1" t="s">
        <v>351</v>
      </c>
      <c r="AD86" s="1" t="s">
        <v>351</v>
      </c>
      <c r="AE86" s="1" t="s">
        <v>351</v>
      </c>
      <c r="AH86" s="1" t="s">
        <v>351</v>
      </c>
      <c r="AI86" s="1" t="s">
        <v>351</v>
      </c>
      <c r="BA86" s="1" t="s">
        <v>351</v>
      </c>
      <c r="BD86" s="1" t="s">
        <v>351</v>
      </c>
    </row>
    <row r="87" spans="1:56" x14ac:dyDescent="0.4">
      <c r="A87" s="1">
        <v>285862</v>
      </c>
      <c r="B87" s="1" t="s">
        <v>87</v>
      </c>
      <c r="C87" s="1" t="s">
        <v>118</v>
      </c>
      <c r="D87" s="1" t="s">
        <v>205</v>
      </c>
      <c r="E87" s="1" t="s">
        <v>319</v>
      </c>
      <c r="G87" s="1" t="s">
        <v>351</v>
      </c>
      <c r="H87" s="1" t="s">
        <v>351</v>
      </c>
      <c r="K87" s="1">
        <v>285862</v>
      </c>
      <c r="M87" s="1" t="s">
        <v>426</v>
      </c>
      <c r="N87" s="1" t="s">
        <v>451</v>
      </c>
      <c r="O87" s="1" t="s">
        <v>521</v>
      </c>
      <c r="P87" s="1" t="s">
        <v>351</v>
      </c>
      <c r="Q87" s="1" t="s">
        <v>351</v>
      </c>
      <c r="R87" s="1" t="s">
        <v>351</v>
      </c>
      <c r="S87" s="1" t="s">
        <v>634</v>
      </c>
      <c r="T87" s="1" t="s">
        <v>737</v>
      </c>
      <c r="W87" s="1" t="s">
        <v>351</v>
      </c>
      <c r="X87" s="1" t="s">
        <v>351</v>
      </c>
      <c r="AC87" s="1" t="s">
        <v>351</v>
      </c>
      <c r="AD87" s="1" t="s">
        <v>351</v>
      </c>
      <c r="AE87" s="1" t="s">
        <v>351</v>
      </c>
      <c r="AH87" s="1" t="s">
        <v>351</v>
      </c>
      <c r="AI87" s="1" t="s">
        <v>351</v>
      </c>
      <c r="BA87" s="1" t="s">
        <v>351</v>
      </c>
      <c r="BD87" s="1" t="s">
        <v>351</v>
      </c>
    </row>
    <row r="88" spans="1:56" x14ac:dyDescent="0.4">
      <c r="A88" s="1">
        <v>285862</v>
      </c>
      <c r="B88" s="1" t="s">
        <v>88</v>
      </c>
      <c r="C88" s="1" t="s">
        <v>118</v>
      </c>
      <c r="D88" s="1" t="s">
        <v>206</v>
      </c>
      <c r="E88" s="1" t="s">
        <v>320</v>
      </c>
      <c r="G88" s="1" t="s">
        <v>351</v>
      </c>
      <c r="H88" s="1" t="s">
        <v>351</v>
      </c>
      <c r="K88" s="1">
        <v>285862</v>
      </c>
      <c r="M88" s="1" t="s">
        <v>427</v>
      </c>
      <c r="N88" s="1" t="s">
        <v>451</v>
      </c>
      <c r="O88" s="1" t="s">
        <v>522</v>
      </c>
      <c r="P88" s="1" t="s">
        <v>351</v>
      </c>
      <c r="Q88" s="1" t="s">
        <v>351</v>
      </c>
      <c r="R88" s="1" t="s">
        <v>351</v>
      </c>
      <c r="S88" s="1" t="s">
        <v>635</v>
      </c>
      <c r="T88" s="1" t="s">
        <v>738</v>
      </c>
      <c r="W88" s="1" t="s">
        <v>351</v>
      </c>
      <c r="X88" s="1" t="s">
        <v>351</v>
      </c>
      <c r="AC88" s="1" t="s">
        <v>351</v>
      </c>
      <c r="AD88" s="1" t="s">
        <v>351</v>
      </c>
      <c r="AE88" s="1" t="s">
        <v>351</v>
      </c>
      <c r="AH88" s="1" t="s">
        <v>351</v>
      </c>
      <c r="AI88" s="1" t="s">
        <v>351</v>
      </c>
      <c r="BA88" s="1" t="s">
        <v>351</v>
      </c>
      <c r="BD88" s="1" t="s">
        <v>351</v>
      </c>
    </row>
    <row r="89" spans="1:56" x14ac:dyDescent="0.4">
      <c r="A89" s="1">
        <v>285862</v>
      </c>
      <c r="B89" s="1" t="s">
        <v>89</v>
      </c>
      <c r="C89" s="1" t="s">
        <v>118</v>
      </c>
      <c r="D89" s="1" t="s">
        <v>207</v>
      </c>
      <c r="E89" s="1" t="s">
        <v>321</v>
      </c>
      <c r="G89" s="1" t="s">
        <v>351</v>
      </c>
      <c r="H89" s="1" t="s">
        <v>351</v>
      </c>
      <c r="K89" s="1">
        <v>285862</v>
      </c>
      <c r="M89" s="1" t="s">
        <v>428</v>
      </c>
      <c r="N89" s="1" t="s">
        <v>451</v>
      </c>
      <c r="O89" s="1" t="s">
        <v>523</v>
      </c>
      <c r="P89" s="1" t="s">
        <v>351</v>
      </c>
      <c r="Q89" s="1" t="s">
        <v>351</v>
      </c>
      <c r="R89" s="1" t="s">
        <v>351</v>
      </c>
      <c r="S89" s="1" t="s">
        <v>636</v>
      </c>
      <c r="T89" s="1" t="s">
        <v>739</v>
      </c>
      <c r="W89" s="1" t="s">
        <v>799</v>
      </c>
      <c r="X89" s="1" t="s">
        <v>351</v>
      </c>
      <c r="AC89" s="1" t="s">
        <v>351</v>
      </c>
      <c r="AD89" s="1" t="s">
        <v>351</v>
      </c>
      <c r="AE89" s="1" t="s">
        <v>351</v>
      </c>
      <c r="AH89" s="1" t="s">
        <v>351</v>
      </c>
      <c r="AI89" s="1" t="s">
        <v>351</v>
      </c>
      <c r="BA89" s="1" t="str">
        <f>HYPERLINK("#", "https://hamasaka-hosp.town.shinonsen.hyogo.jp/")</f>
        <v>https://hamasaka-hosp.town.shinonsen.hyogo.jp/</v>
      </c>
      <c r="BD89" s="1" t="s">
        <v>880</v>
      </c>
    </row>
    <row r="90" spans="1:56" x14ac:dyDescent="0.4">
      <c r="A90" s="1">
        <v>285862</v>
      </c>
      <c r="B90" s="1" t="s">
        <v>90</v>
      </c>
      <c r="C90" s="1" t="s">
        <v>118</v>
      </c>
      <c r="D90" s="1" t="s">
        <v>208</v>
      </c>
      <c r="E90" s="1" t="s">
        <v>322</v>
      </c>
      <c r="G90" s="1" t="s">
        <v>351</v>
      </c>
      <c r="H90" s="1" t="s">
        <v>351</v>
      </c>
      <c r="K90" s="1">
        <v>285862</v>
      </c>
      <c r="M90" s="1" t="s">
        <v>429</v>
      </c>
      <c r="N90" s="1" t="s">
        <v>451</v>
      </c>
      <c r="O90" s="1" t="s">
        <v>524</v>
      </c>
      <c r="P90" s="1" t="s">
        <v>351</v>
      </c>
      <c r="Q90" s="1" t="s">
        <v>351</v>
      </c>
      <c r="R90" s="1" t="s">
        <v>351</v>
      </c>
      <c r="S90" s="1" t="s">
        <v>637</v>
      </c>
      <c r="T90" s="1" t="s">
        <v>740</v>
      </c>
      <c r="W90" s="1" t="s">
        <v>800</v>
      </c>
      <c r="X90" s="1" t="s">
        <v>351</v>
      </c>
      <c r="AC90" s="1" t="s">
        <v>351</v>
      </c>
      <c r="AD90" s="1" t="s">
        <v>351</v>
      </c>
      <c r="AE90" s="1" t="s">
        <v>843</v>
      </c>
      <c r="AF90" s="3">
        <v>0.375</v>
      </c>
      <c r="AG90" s="3">
        <v>0.6875</v>
      </c>
      <c r="AH90" s="1" t="s">
        <v>852</v>
      </c>
      <c r="AI90" s="1" t="s">
        <v>351</v>
      </c>
      <c r="BA90" s="1" t="str">
        <f>HYPERLINK("#", "https://www.town.shinonsen.hyogo.jp/page/?mode=detail&amp;page_id=42f316d4605cf406c3bc1e6e39efc336")</f>
        <v>https://www.town.shinonsen.hyogo.jp/page/?mode=detail&amp;page_id=42f316d4605cf406c3bc1e6e39efc336</v>
      </c>
      <c r="BD90" s="1" t="s">
        <v>351</v>
      </c>
    </row>
    <row r="91" spans="1:56" x14ac:dyDescent="0.4">
      <c r="A91" s="1">
        <v>285862</v>
      </c>
      <c r="B91" s="1" t="s">
        <v>91</v>
      </c>
      <c r="C91" s="1" t="s">
        <v>118</v>
      </c>
      <c r="D91" s="1" t="s">
        <v>209</v>
      </c>
      <c r="E91" s="1" t="s">
        <v>323</v>
      </c>
      <c r="G91" s="1" t="s">
        <v>351</v>
      </c>
      <c r="H91" s="1" t="s">
        <v>351</v>
      </c>
      <c r="K91" s="1">
        <v>285862</v>
      </c>
      <c r="M91" s="1" t="s">
        <v>430</v>
      </c>
      <c r="N91" s="1" t="s">
        <v>451</v>
      </c>
      <c r="O91" s="1" t="s">
        <v>525</v>
      </c>
      <c r="P91" s="1" t="s">
        <v>351</v>
      </c>
      <c r="Q91" s="1" t="s">
        <v>351</v>
      </c>
      <c r="R91" s="1" t="s">
        <v>351</v>
      </c>
      <c r="S91" s="1" t="s">
        <v>638</v>
      </c>
      <c r="T91" s="1" t="s">
        <v>741</v>
      </c>
      <c r="W91" s="1" t="s">
        <v>801</v>
      </c>
      <c r="X91" s="1" t="s">
        <v>351</v>
      </c>
      <c r="AC91" s="1" t="s">
        <v>351</v>
      </c>
      <c r="AD91" s="1" t="s">
        <v>351</v>
      </c>
      <c r="AE91" s="1" t="s">
        <v>844</v>
      </c>
      <c r="AF91" s="3">
        <v>0.375</v>
      </c>
      <c r="AG91" s="3">
        <v>0.6875</v>
      </c>
      <c r="AH91" s="1" t="s">
        <v>852</v>
      </c>
      <c r="AI91" s="1" t="s">
        <v>351</v>
      </c>
      <c r="BA91" s="1" t="str">
        <f>HYPERLINK("#", "https://www.town.shinonsen.hyogo.jp/page/?mode=detail&amp;page_id=42f316d4605cf406c3bc1e6e39efc336")</f>
        <v>https://www.town.shinonsen.hyogo.jp/page/?mode=detail&amp;page_id=42f316d4605cf406c3bc1e6e39efc336</v>
      </c>
      <c r="BD91" s="1" t="s">
        <v>351</v>
      </c>
    </row>
    <row r="92" spans="1:56" x14ac:dyDescent="0.4">
      <c r="A92" s="1">
        <v>285862</v>
      </c>
      <c r="B92" s="1" t="s">
        <v>92</v>
      </c>
      <c r="C92" s="1" t="s">
        <v>118</v>
      </c>
      <c r="D92" s="1" t="s">
        <v>210</v>
      </c>
      <c r="E92" s="1" t="s">
        <v>324</v>
      </c>
      <c r="G92" s="1" t="s">
        <v>351</v>
      </c>
      <c r="H92" s="1" t="s">
        <v>351</v>
      </c>
      <c r="K92" s="1">
        <v>285862</v>
      </c>
      <c r="M92" s="1" t="s">
        <v>431</v>
      </c>
      <c r="N92" s="1" t="s">
        <v>451</v>
      </c>
      <c r="O92" s="1" t="s">
        <v>526</v>
      </c>
      <c r="P92" s="1" t="s">
        <v>351</v>
      </c>
      <c r="Q92" s="1" t="s">
        <v>351</v>
      </c>
      <c r="R92" s="1" t="s">
        <v>351</v>
      </c>
      <c r="S92" s="1" t="s">
        <v>639</v>
      </c>
      <c r="T92" s="1" t="s">
        <v>742</v>
      </c>
      <c r="W92" s="1" t="s">
        <v>802</v>
      </c>
      <c r="X92" s="1" t="s">
        <v>351</v>
      </c>
      <c r="AC92" s="1" t="s">
        <v>351</v>
      </c>
      <c r="AD92" s="1" t="s">
        <v>351</v>
      </c>
      <c r="AE92" s="1" t="s">
        <v>351</v>
      </c>
      <c r="AF92" s="3">
        <v>0.375</v>
      </c>
      <c r="AG92" s="3">
        <v>0.5</v>
      </c>
      <c r="AH92" s="1" t="s">
        <v>853</v>
      </c>
      <c r="AI92" s="1" t="s">
        <v>351</v>
      </c>
      <c r="BA92" s="1" t="str">
        <f>HYPERLINK("#", "https://www.town.shinonsen.hyogo.jp/page/?mode=detail&amp;page_id=42f316d4605cf406c3bc1e6e39efc336")</f>
        <v>https://www.town.shinonsen.hyogo.jp/page/?mode=detail&amp;page_id=42f316d4605cf406c3bc1e6e39efc336</v>
      </c>
      <c r="BD92" s="1" t="s">
        <v>351</v>
      </c>
    </row>
    <row r="93" spans="1:56" x14ac:dyDescent="0.4">
      <c r="A93" s="1">
        <v>285862</v>
      </c>
      <c r="B93" s="1" t="s">
        <v>93</v>
      </c>
      <c r="C93" s="1" t="s">
        <v>118</v>
      </c>
      <c r="D93" s="1" t="s">
        <v>211</v>
      </c>
      <c r="E93" s="1" t="s">
        <v>325</v>
      </c>
      <c r="G93" s="1" t="s">
        <v>351</v>
      </c>
      <c r="H93" s="1" t="s">
        <v>351</v>
      </c>
      <c r="K93" s="1">
        <v>285862</v>
      </c>
      <c r="M93" s="1" t="s">
        <v>432</v>
      </c>
      <c r="N93" s="1" t="s">
        <v>451</v>
      </c>
      <c r="O93" s="1" t="s">
        <v>527</v>
      </c>
      <c r="P93" s="1" t="s">
        <v>351</v>
      </c>
      <c r="Q93" s="1" t="s">
        <v>351</v>
      </c>
      <c r="R93" s="1" t="s">
        <v>351</v>
      </c>
      <c r="S93" s="1" t="s">
        <v>640</v>
      </c>
      <c r="T93" s="1" t="s">
        <v>681</v>
      </c>
      <c r="W93" s="1" t="s">
        <v>803</v>
      </c>
      <c r="X93" s="1" t="s">
        <v>351</v>
      </c>
      <c r="AC93" s="1" t="s">
        <v>351</v>
      </c>
      <c r="AD93" s="1" t="s">
        <v>351</v>
      </c>
      <c r="AE93" s="1" t="s">
        <v>845</v>
      </c>
      <c r="AF93" s="3">
        <v>0.375</v>
      </c>
      <c r="AG93" s="3">
        <v>0.70833333333333337</v>
      </c>
      <c r="AH93" s="1" t="s">
        <v>854</v>
      </c>
      <c r="AI93" s="1" t="s">
        <v>351</v>
      </c>
      <c r="BA93" s="1" t="str">
        <f>HYPERLINK("#", "https://www.town.shinonsen.hyogo.jp/page/?mode=detail&amp;page_id=42f316d4605cf406c3bc1e6e39efc336")</f>
        <v>https://www.town.shinonsen.hyogo.jp/page/?mode=detail&amp;page_id=42f316d4605cf406c3bc1e6e39efc336</v>
      </c>
      <c r="BD93" s="1" t="s">
        <v>890</v>
      </c>
    </row>
    <row r="94" spans="1:56" x14ac:dyDescent="0.4">
      <c r="A94" s="1">
        <v>285862</v>
      </c>
      <c r="B94" s="1" t="s">
        <v>94</v>
      </c>
      <c r="C94" s="1" t="s">
        <v>118</v>
      </c>
      <c r="D94" s="1" t="s">
        <v>212</v>
      </c>
      <c r="E94" s="1" t="s">
        <v>326</v>
      </c>
      <c r="G94" s="1" t="s">
        <v>351</v>
      </c>
      <c r="H94" s="1" t="s">
        <v>351</v>
      </c>
      <c r="K94" s="1">
        <v>285862</v>
      </c>
      <c r="M94" s="1" t="s">
        <v>433</v>
      </c>
      <c r="N94" s="1" t="s">
        <v>451</v>
      </c>
      <c r="O94" s="1" t="s">
        <v>528</v>
      </c>
      <c r="P94" s="1" t="s">
        <v>351</v>
      </c>
      <c r="Q94" s="1" t="s">
        <v>351</v>
      </c>
      <c r="R94" s="1" t="s">
        <v>351</v>
      </c>
      <c r="S94" s="1" t="s">
        <v>641</v>
      </c>
      <c r="T94" s="1" t="s">
        <v>743</v>
      </c>
      <c r="W94" s="1" t="s">
        <v>804</v>
      </c>
      <c r="X94" s="1" t="s">
        <v>351</v>
      </c>
      <c r="AC94" s="1" t="s">
        <v>351</v>
      </c>
      <c r="AD94" s="1" t="s">
        <v>351</v>
      </c>
      <c r="AE94" s="1" t="s">
        <v>351</v>
      </c>
      <c r="AH94" s="1" t="s">
        <v>351</v>
      </c>
      <c r="AI94" s="1" t="s">
        <v>351</v>
      </c>
      <c r="BA94" s="1" t="str">
        <f>HYPERLINK("#", "https://hamasaka-hosp.town.shinonsen.hyogo.jp/about/facilities/nurse/")</f>
        <v>https://hamasaka-hosp.town.shinonsen.hyogo.jp/about/facilities/nurse/</v>
      </c>
      <c r="BD94" s="1" t="s">
        <v>880</v>
      </c>
    </row>
    <row r="95" spans="1:56" x14ac:dyDescent="0.4">
      <c r="A95" s="1">
        <v>285862</v>
      </c>
      <c r="B95" s="1" t="s">
        <v>95</v>
      </c>
      <c r="C95" s="1" t="s">
        <v>118</v>
      </c>
      <c r="D95" s="1" t="s">
        <v>213</v>
      </c>
      <c r="E95" s="1" t="s">
        <v>327</v>
      </c>
      <c r="G95" s="1" t="s">
        <v>351</v>
      </c>
      <c r="H95" s="1" t="s">
        <v>351</v>
      </c>
      <c r="K95" s="1">
        <v>285862</v>
      </c>
      <c r="M95" s="1" t="s">
        <v>358</v>
      </c>
      <c r="N95" s="1" t="s">
        <v>451</v>
      </c>
      <c r="O95" s="1" t="s">
        <v>453</v>
      </c>
      <c r="P95" s="1" t="s">
        <v>351</v>
      </c>
      <c r="Q95" s="1" t="s">
        <v>351</v>
      </c>
      <c r="R95" s="1" t="s">
        <v>351</v>
      </c>
      <c r="S95" s="1" t="s">
        <v>642</v>
      </c>
      <c r="T95" s="1" t="s">
        <v>721</v>
      </c>
      <c r="W95" s="1" t="s">
        <v>805</v>
      </c>
      <c r="X95" s="1" t="s">
        <v>351</v>
      </c>
      <c r="AC95" s="1" t="s">
        <v>351</v>
      </c>
      <c r="AD95" s="1" t="s">
        <v>351</v>
      </c>
      <c r="AE95" s="1" t="s">
        <v>838</v>
      </c>
      <c r="AF95" s="3">
        <v>0.35416666666666669</v>
      </c>
      <c r="AG95" s="3">
        <v>0.71875</v>
      </c>
      <c r="AH95" s="1" t="s">
        <v>351</v>
      </c>
      <c r="AI95" s="1" t="s">
        <v>351</v>
      </c>
      <c r="BA95" s="1" t="str">
        <f>HYPERLINK("#", "https://www.town.shinonsen.hyogo.jp/page/?mode=detail&amp;page_id=75fcc795a1478911352e05b6d94d414e")</f>
        <v>https://www.town.shinonsen.hyogo.jp/page/?mode=detail&amp;page_id=75fcc795a1478911352e05b6d94d414e</v>
      </c>
      <c r="BD95" s="1" t="s">
        <v>351</v>
      </c>
    </row>
    <row r="96" spans="1:56" x14ac:dyDescent="0.4">
      <c r="A96" s="1">
        <v>285862</v>
      </c>
      <c r="B96" s="1" t="s">
        <v>96</v>
      </c>
      <c r="C96" s="1" t="s">
        <v>118</v>
      </c>
      <c r="D96" s="1" t="s">
        <v>214</v>
      </c>
      <c r="E96" s="1" t="s">
        <v>328</v>
      </c>
      <c r="G96" s="1" t="s">
        <v>351</v>
      </c>
      <c r="H96" s="1" t="s">
        <v>351</v>
      </c>
      <c r="K96" s="1">
        <v>285862</v>
      </c>
      <c r="M96" s="1" t="s">
        <v>434</v>
      </c>
      <c r="N96" s="1" t="s">
        <v>451</v>
      </c>
      <c r="O96" s="1" t="s">
        <v>529</v>
      </c>
      <c r="P96" s="1" t="s">
        <v>351</v>
      </c>
      <c r="Q96" s="1" t="s">
        <v>351</v>
      </c>
      <c r="R96" s="1" t="s">
        <v>351</v>
      </c>
      <c r="S96" s="1" t="s">
        <v>643</v>
      </c>
      <c r="T96" s="1" t="s">
        <v>744</v>
      </c>
      <c r="W96" s="1" t="s">
        <v>806</v>
      </c>
      <c r="X96" s="1" t="s">
        <v>351</v>
      </c>
      <c r="AC96" s="1" t="s">
        <v>351</v>
      </c>
      <c r="AD96" s="1" t="s">
        <v>836</v>
      </c>
      <c r="AE96" s="1" t="s">
        <v>838</v>
      </c>
      <c r="AF96" s="3">
        <v>0.375</v>
      </c>
      <c r="AG96" s="3">
        <v>0.91666666666666663</v>
      </c>
      <c r="AH96" s="1" t="s">
        <v>351</v>
      </c>
      <c r="AI96" s="1" t="s">
        <v>351</v>
      </c>
      <c r="BA96" s="1" t="str">
        <f>HYPERLINK("#", "https://www.town.shinonsen.hyogo.jp/page/?mode=detail&amp;page_id=8a913d79bfcbbdfa787fa9487f3e21c9")</f>
        <v>https://www.town.shinonsen.hyogo.jp/page/?mode=detail&amp;page_id=8a913d79bfcbbdfa787fa9487f3e21c9</v>
      </c>
      <c r="BD96" s="1" t="s">
        <v>351</v>
      </c>
    </row>
    <row r="97" spans="1:56" x14ac:dyDescent="0.4">
      <c r="A97" s="1">
        <v>285862</v>
      </c>
      <c r="B97" s="1" t="s">
        <v>97</v>
      </c>
      <c r="C97" s="1" t="s">
        <v>118</v>
      </c>
      <c r="D97" s="1" t="s">
        <v>215</v>
      </c>
      <c r="E97" s="1" t="s">
        <v>329</v>
      </c>
      <c r="G97" s="1" t="s">
        <v>351</v>
      </c>
      <c r="H97" s="1" t="s">
        <v>351</v>
      </c>
      <c r="K97" s="1">
        <v>285862</v>
      </c>
      <c r="M97" s="1" t="s">
        <v>435</v>
      </c>
      <c r="N97" s="1" t="s">
        <v>451</v>
      </c>
      <c r="O97" s="1" t="s">
        <v>530</v>
      </c>
      <c r="P97" s="1" t="s">
        <v>351</v>
      </c>
      <c r="Q97" s="1" t="s">
        <v>351</v>
      </c>
      <c r="R97" s="1" t="s">
        <v>351</v>
      </c>
      <c r="S97" s="1" t="s">
        <v>644</v>
      </c>
      <c r="T97" s="1" t="s">
        <v>745</v>
      </c>
      <c r="W97" s="1" t="s">
        <v>807</v>
      </c>
      <c r="X97" s="1" t="s">
        <v>351</v>
      </c>
      <c r="AC97" s="1" t="s">
        <v>351</v>
      </c>
      <c r="AD97" s="1" t="s">
        <v>351</v>
      </c>
      <c r="AE97" s="1" t="s">
        <v>840</v>
      </c>
      <c r="AF97" s="3">
        <v>0.375</v>
      </c>
      <c r="AG97" s="3">
        <v>0.875</v>
      </c>
      <c r="AH97" s="1" t="s">
        <v>855</v>
      </c>
      <c r="AI97" s="1" t="s">
        <v>351</v>
      </c>
      <c r="BA97" s="1" t="str">
        <f>HYPERLINK("#", "https://www.town.shinonsen.hyogo.jp/page/?mode=detail&amp;page_id=ef32a410f72827a776799f006d807441")</f>
        <v>https://www.town.shinonsen.hyogo.jp/page/?mode=detail&amp;page_id=ef32a410f72827a776799f006d807441</v>
      </c>
      <c r="BD97" s="1" t="s">
        <v>891</v>
      </c>
    </row>
    <row r="98" spans="1:56" x14ac:dyDescent="0.4">
      <c r="A98" s="1">
        <v>285862</v>
      </c>
      <c r="B98" s="1" t="s">
        <v>98</v>
      </c>
      <c r="C98" s="1" t="s">
        <v>118</v>
      </c>
      <c r="D98" s="1" t="s">
        <v>216</v>
      </c>
      <c r="E98" s="1" t="s">
        <v>330</v>
      </c>
      <c r="G98" s="1" t="s">
        <v>351</v>
      </c>
      <c r="H98" s="1" t="s">
        <v>351</v>
      </c>
      <c r="K98" s="1">
        <v>285862</v>
      </c>
      <c r="M98" s="1" t="s">
        <v>436</v>
      </c>
      <c r="N98" s="1" t="s">
        <v>451</v>
      </c>
      <c r="O98" s="1" t="s">
        <v>531</v>
      </c>
      <c r="P98" s="1" t="s">
        <v>351</v>
      </c>
      <c r="Q98" s="1" t="s">
        <v>351</v>
      </c>
      <c r="R98" s="1" t="s">
        <v>351</v>
      </c>
      <c r="S98" s="1" t="s">
        <v>645</v>
      </c>
      <c r="T98" s="1" t="s">
        <v>746</v>
      </c>
      <c r="W98" s="1" t="s">
        <v>808</v>
      </c>
      <c r="X98" s="1" t="s">
        <v>351</v>
      </c>
      <c r="AC98" s="1" t="s">
        <v>351</v>
      </c>
      <c r="AD98" s="1" t="s">
        <v>351</v>
      </c>
      <c r="AE98" s="1" t="s">
        <v>838</v>
      </c>
      <c r="AF98" s="3">
        <v>0.35416666666666669</v>
      </c>
      <c r="AG98" s="3">
        <v>0.71875</v>
      </c>
      <c r="AH98" s="1" t="s">
        <v>351</v>
      </c>
      <c r="AI98" s="1" t="s">
        <v>351</v>
      </c>
      <c r="BA98" s="1" t="str">
        <f>HYPERLINK("#", "https://www.town.shinonsen.hyogo.jp/page/?mode=detail&amp;page_id=9d0fa089c381b0fe79374c11f65bb600")</f>
        <v>https://www.town.shinonsen.hyogo.jp/page/?mode=detail&amp;page_id=9d0fa089c381b0fe79374c11f65bb600</v>
      </c>
      <c r="BD98" s="1" t="s">
        <v>880</v>
      </c>
    </row>
    <row r="99" spans="1:56" x14ac:dyDescent="0.4">
      <c r="A99" s="1">
        <v>285862</v>
      </c>
      <c r="B99" s="1" t="s">
        <v>99</v>
      </c>
      <c r="C99" s="1" t="s">
        <v>118</v>
      </c>
      <c r="D99" s="1" t="s">
        <v>217</v>
      </c>
      <c r="E99" s="1" t="s">
        <v>331</v>
      </c>
      <c r="G99" s="1" t="s">
        <v>351</v>
      </c>
      <c r="H99" s="1" t="s">
        <v>351</v>
      </c>
      <c r="K99" s="1">
        <v>285862</v>
      </c>
      <c r="M99" s="1" t="s">
        <v>437</v>
      </c>
      <c r="N99" s="1" t="s">
        <v>451</v>
      </c>
      <c r="O99" s="1" t="s">
        <v>532</v>
      </c>
      <c r="P99" s="1" t="s">
        <v>351</v>
      </c>
      <c r="Q99" s="1" t="s">
        <v>351</v>
      </c>
      <c r="R99" s="1" t="s">
        <v>351</v>
      </c>
      <c r="S99" s="1" t="s">
        <v>646</v>
      </c>
      <c r="T99" s="1" t="s">
        <v>678</v>
      </c>
      <c r="W99" s="1" t="s">
        <v>809</v>
      </c>
      <c r="X99" s="1" t="s">
        <v>351</v>
      </c>
      <c r="AC99" s="1" t="s">
        <v>351</v>
      </c>
      <c r="AD99" s="1" t="s">
        <v>351</v>
      </c>
      <c r="AE99" s="1" t="s">
        <v>351</v>
      </c>
      <c r="AH99" s="1" t="s">
        <v>351</v>
      </c>
      <c r="AI99" s="1" t="s">
        <v>351</v>
      </c>
      <c r="BA99" s="1" t="s">
        <v>351</v>
      </c>
      <c r="BD99" s="1" t="s">
        <v>892</v>
      </c>
    </row>
    <row r="100" spans="1:56" x14ac:dyDescent="0.4">
      <c r="A100" s="1">
        <v>285862</v>
      </c>
      <c r="B100" s="1" t="s">
        <v>100</v>
      </c>
      <c r="C100" s="1" t="s">
        <v>118</v>
      </c>
      <c r="D100" s="1" t="s">
        <v>218</v>
      </c>
      <c r="E100" s="1" t="s">
        <v>332</v>
      </c>
      <c r="G100" s="1" t="s">
        <v>351</v>
      </c>
      <c r="H100" s="1" t="s">
        <v>351</v>
      </c>
      <c r="K100" s="1">
        <v>285862</v>
      </c>
      <c r="M100" s="1" t="s">
        <v>438</v>
      </c>
      <c r="N100" s="1" t="s">
        <v>451</v>
      </c>
      <c r="O100" s="1" t="s">
        <v>533</v>
      </c>
      <c r="P100" s="1" t="s">
        <v>351</v>
      </c>
      <c r="Q100" s="1" t="s">
        <v>351</v>
      </c>
      <c r="R100" s="1" t="s">
        <v>351</v>
      </c>
      <c r="S100" s="1" t="s">
        <v>647</v>
      </c>
      <c r="T100" s="1" t="s">
        <v>747</v>
      </c>
      <c r="W100" s="1" t="s">
        <v>810</v>
      </c>
      <c r="X100" s="1" t="s">
        <v>351</v>
      </c>
      <c r="AC100" s="1" t="s">
        <v>351</v>
      </c>
      <c r="AD100" s="1" t="s">
        <v>351</v>
      </c>
      <c r="AE100" s="1" t="s">
        <v>351</v>
      </c>
      <c r="AH100" s="1" t="s">
        <v>351</v>
      </c>
      <c r="AI100" s="1" t="s">
        <v>351</v>
      </c>
      <c r="BA100" s="1" t="s">
        <v>351</v>
      </c>
      <c r="BD100" s="1" t="s">
        <v>893</v>
      </c>
    </row>
    <row r="101" spans="1:56" x14ac:dyDescent="0.4">
      <c r="A101" s="1">
        <v>285862</v>
      </c>
      <c r="B101" s="1" t="s">
        <v>101</v>
      </c>
      <c r="C101" s="1" t="s">
        <v>118</v>
      </c>
      <c r="D101" s="1" t="s">
        <v>219</v>
      </c>
      <c r="E101" s="1" t="s">
        <v>333</v>
      </c>
      <c r="G101" s="1" t="s">
        <v>351</v>
      </c>
      <c r="H101" s="1" t="s">
        <v>351</v>
      </c>
      <c r="K101" s="1">
        <v>285862</v>
      </c>
      <c r="M101" s="1" t="s">
        <v>439</v>
      </c>
      <c r="N101" s="1" t="s">
        <v>451</v>
      </c>
      <c r="O101" s="1" t="s">
        <v>534</v>
      </c>
      <c r="P101" s="1" t="s">
        <v>351</v>
      </c>
      <c r="Q101" s="1" t="s">
        <v>351</v>
      </c>
      <c r="R101" s="1" t="s">
        <v>351</v>
      </c>
      <c r="S101" s="1" t="s">
        <v>648</v>
      </c>
      <c r="T101" s="1" t="s">
        <v>748</v>
      </c>
      <c r="W101" s="1" t="s">
        <v>811</v>
      </c>
      <c r="X101" s="1" t="s">
        <v>351</v>
      </c>
      <c r="AC101" s="1" t="s">
        <v>351</v>
      </c>
      <c r="AD101" s="1" t="s">
        <v>351</v>
      </c>
      <c r="AE101" s="1" t="s">
        <v>351</v>
      </c>
      <c r="AH101" s="1" t="s">
        <v>351</v>
      </c>
      <c r="AI101" s="1" t="s">
        <v>351</v>
      </c>
      <c r="BA101" s="1" t="s">
        <v>351</v>
      </c>
      <c r="BD101" s="1" t="s">
        <v>351</v>
      </c>
    </row>
    <row r="102" spans="1:56" x14ac:dyDescent="0.4">
      <c r="A102" s="1">
        <v>285862</v>
      </c>
      <c r="B102" s="1" t="s">
        <v>102</v>
      </c>
      <c r="C102" s="1" t="s">
        <v>118</v>
      </c>
      <c r="D102" s="1" t="s">
        <v>220</v>
      </c>
      <c r="E102" s="1" t="s">
        <v>334</v>
      </c>
      <c r="G102" s="1" t="s">
        <v>351</v>
      </c>
      <c r="H102" s="1" t="s">
        <v>351</v>
      </c>
      <c r="K102" s="1">
        <v>285862</v>
      </c>
      <c r="M102" s="1" t="s">
        <v>440</v>
      </c>
      <c r="N102" s="1" t="s">
        <v>451</v>
      </c>
      <c r="O102" s="1" t="s">
        <v>535</v>
      </c>
      <c r="P102" s="1" t="s">
        <v>351</v>
      </c>
      <c r="Q102" s="1" t="s">
        <v>351</v>
      </c>
      <c r="R102" s="1" t="s">
        <v>351</v>
      </c>
      <c r="S102" s="1" t="s">
        <v>649</v>
      </c>
      <c r="T102" s="1" t="s">
        <v>749</v>
      </c>
      <c r="W102" s="1" t="s">
        <v>812</v>
      </c>
      <c r="X102" s="1" t="s">
        <v>351</v>
      </c>
      <c r="AC102" s="1" t="s">
        <v>351</v>
      </c>
      <c r="AD102" s="1" t="s">
        <v>351</v>
      </c>
      <c r="AE102" s="1" t="s">
        <v>351</v>
      </c>
      <c r="AH102" s="1" t="s">
        <v>351</v>
      </c>
      <c r="AI102" s="1" t="s">
        <v>351</v>
      </c>
      <c r="BA102" s="1" t="s">
        <v>351</v>
      </c>
      <c r="BD102" s="1" t="s">
        <v>894</v>
      </c>
    </row>
    <row r="103" spans="1:56" x14ac:dyDescent="0.4">
      <c r="A103" s="1">
        <v>285862</v>
      </c>
      <c r="B103" s="1" t="s">
        <v>103</v>
      </c>
      <c r="C103" s="1" t="s">
        <v>118</v>
      </c>
      <c r="D103" s="1" t="s">
        <v>221</v>
      </c>
      <c r="E103" s="1" t="s">
        <v>335</v>
      </c>
      <c r="G103" s="1" t="s">
        <v>351</v>
      </c>
      <c r="H103" s="1" t="s">
        <v>351</v>
      </c>
      <c r="K103" s="1">
        <v>285862</v>
      </c>
      <c r="M103" s="1" t="s">
        <v>441</v>
      </c>
      <c r="N103" s="1" t="s">
        <v>451</v>
      </c>
      <c r="O103" s="1" t="s">
        <v>536</v>
      </c>
      <c r="P103" s="1" t="s">
        <v>351</v>
      </c>
      <c r="Q103" s="1" t="s">
        <v>351</v>
      </c>
      <c r="R103" s="1" t="s">
        <v>351</v>
      </c>
      <c r="S103" s="1" t="s">
        <v>549</v>
      </c>
      <c r="T103" s="1" t="s">
        <v>750</v>
      </c>
      <c r="W103" s="1" t="s">
        <v>813</v>
      </c>
      <c r="X103" s="1" t="s">
        <v>351</v>
      </c>
      <c r="AC103" s="1" t="s">
        <v>351</v>
      </c>
      <c r="AD103" s="1" t="s">
        <v>351</v>
      </c>
      <c r="AE103" s="1" t="s">
        <v>351</v>
      </c>
      <c r="AH103" s="1" t="s">
        <v>351</v>
      </c>
      <c r="AI103" s="1" t="s">
        <v>351</v>
      </c>
      <c r="BA103" s="1" t="s">
        <v>351</v>
      </c>
      <c r="BD103" s="1" t="s">
        <v>351</v>
      </c>
    </row>
    <row r="104" spans="1:56" x14ac:dyDescent="0.4">
      <c r="A104" s="1">
        <v>285862</v>
      </c>
      <c r="B104" s="1" t="s">
        <v>104</v>
      </c>
      <c r="C104" s="1" t="s">
        <v>118</v>
      </c>
      <c r="D104" s="1" t="s">
        <v>222</v>
      </c>
      <c r="E104" s="1" t="s">
        <v>336</v>
      </c>
      <c r="G104" s="1" t="s">
        <v>351</v>
      </c>
      <c r="H104" s="1" t="s">
        <v>351</v>
      </c>
      <c r="K104" s="1">
        <v>285862</v>
      </c>
      <c r="M104" s="1" t="s">
        <v>440</v>
      </c>
      <c r="N104" s="1" t="s">
        <v>451</v>
      </c>
      <c r="O104" s="1" t="s">
        <v>535</v>
      </c>
      <c r="P104" s="1" t="s">
        <v>351</v>
      </c>
      <c r="Q104" s="1" t="s">
        <v>351</v>
      </c>
      <c r="R104" s="1" t="s">
        <v>351</v>
      </c>
      <c r="S104" s="1" t="s">
        <v>650</v>
      </c>
      <c r="T104" s="1" t="s">
        <v>751</v>
      </c>
      <c r="W104" s="1" t="s">
        <v>812</v>
      </c>
      <c r="X104" s="1" t="s">
        <v>351</v>
      </c>
      <c r="AC104" s="1" t="s">
        <v>351</v>
      </c>
      <c r="AD104" s="1" t="s">
        <v>351</v>
      </c>
      <c r="AE104" s="1" t="s">
        <v>351</v>
      </c>
      <c r="AH104" s="1" t="s">
        <v>351</v>
      </c>
      <c r="AI104" s="1" t="s">
        <v>351</v>
      </c>
      <c r="BA104" s="1" t="s">
        <v>351</v>
      </c>
      <c r="BD104" s="1" t="s">
        <v>351</v>
      </c>
    </row>
    <row r="105" spans="1:56" x14ac:dyDescent="0.4">
      <c r="A105" s="1">
        <v>285862</v>
      </c>
      <c r="B105" s="1" t="s">
        <v>105</v>
      </c>
      <c r="C105" s="1" t="s">
        <v>118</v>
      </c>
      <c r="D105" s="1" t="s">
        <v>223</v>
      </c>
      <c r="E105" s="1" t="s">
        <v>337</v>
      </c>
      <c r="G105" s="1" t="s">
        <v>351</v>
      </c>
      <c r="H105" s="1" t="s">
        <v>351</v>
      </c>
      <c r="K105" s="1">
        <v>285862</v>
      </c>
      <c r="M105" s="1" t="s">
        <v>442</v>
      </c>
      <c r="N105" s="1" t="s">
        <v>451</v>
      </c>
      <c r="O105" s="1" t="s">
        <v>537</v>
      </c>
      <c r="P105" s="1" t="s">
        <v>351</v>
      </c>
      <c r="Q105" s="1" t="s">
        <v>351</v>
      </c>
      <c r="R105" s="1" t="s">
        <v>351</v>
      </c>
      <c r="S105" s="1" t="s">
        <v>651</v>
      </c>
      <c r="T105" s="1" t="s">
        <v>752</v>
      </c>
      <c r="W105" s="1" t="s">
        <v>814</v>
      </c>
      <c r="X105" s="1" t="s">
        <v>351</v>
      </c>
      <c r="AC105" s="1" t="s">
        <v>351</v>
      </c>
      <c r="AD105" s="1" t="s">
        <v>351</v>
      </c>
      <c r="AE105" s="1" t="s">
        <v>351</v>
      </c>
      <c r="AH105" s="1" t="s">
        <v>351</v>
      </c>
      <c r="AI105" s="1" t="s">
        <v>351</v>
      </c>
      <c r="BA105" s="1" t="s">
        <v>351</v>
      </c>
      <c r="BD105" s="1" t="s">
        <v>351</v>
      </c>
    </row>
    <row r="106" spans="1:56" x14ac:dyDescent="0.4">
      <c r="A106" s="1">
        <v>285862</v>
      </c>
      <c r="B106" s="1" t="s">
        <v>106</v>
      </c>
      <c r="C106" s="1" t="s">
        <v>118</v>
      </c>
      <c r="D106" s="1" t="s">
        <v>224</v>
      </c>
      <c r="E106" s="1" t="s">
        <v>338</v>
      </c>
      <c r="G106" s="1" t="s">
        <v>351</v>
      </c>
      <c r="H106" s="1" t="s">
        <v>351</v>
      </c>
      <c r="K106" s="1">
        <v>285862</v>
      </c>
      <c r="M106" s="1" t="s">
        <v>435</v>
      </c>
      <c r="N106" s="1" t="s">
        <v>451</v>
      </c>
      <c r="O106" s="1" t="s">
        <v>530</v>
      </c>
      <c r="P106" s="1" t="s">
        <v>351</v>
      </c>
      <c r="Q106" s="1" t="s">
        <v>351</v>
      </c>
      <c r="R106" s="1" t="s">
        <v>351</v>
      </c>
      <c r="S106" s="1" t="s">
        <v>652</v>
      </c>
      <c r="T106" s="1" t="s">
        <v>753</v>
      </c>
      <c r="W106" s="1" t="s">
        <v>815</v>
      </c>
      <c r="X106" s="1" t="s">
        <v>351</v>
      </c>
      <c r="AC106" s="1" t="s">
        <v>351</v>
      </c>
      <c r="AD106" s="1" t="s">
        <v>351</v>
      </c>
      <c r="AE106" s="1" t="s">
        <v>351</v>
      </c>
      <c r="AH106" s="1" t="s">
        <v>351</v>
      </c>
      <c r="AI106" s="1" t="s">
        <v>351</v>
      </c>
      <c r="BA106" s="1" t="s">
        <v>351</v>
      </c>
      <c r="BD106" s="1" t="s">
        <v>351</v>
      </c>
    </row>
    <row r="107" spans="1:56" x14ac:dyDescent="0.4">
      <c r="A107" s="1">
        <v>285862</v>
      </c>
      <c r="B107" s="1" t="s">
        <v>107</v>
      </c>
      <c r="C107" s="1" t="s">
        <v>118</v>
      </c>
      <c r="D107" s="1" t="s">
        <v>225</v>
      </c>
      <c r="E107" s="1" t="s">
        <v>339</v>
      </c>
      <c r="G107" s="1" t="s">
        <v>351</v>
      </c>
      <c r="H107" s="1" t="s">
        <v>351</v>
      </c>
      <c r="K107" s="1">
        <v>285862</v>
      </c>
      <c r="M107" s="1" t="s">
        <v>443</v>
      </c>
      <c r="N107" s="1" t="s">
        <v>451</v>
      </c>
      <c r="O107" s="1" t="s">
        <v>538</v>
      </c>
      <c r="P107" s="1" t="s">
        <v>351</v>
      </c>
      <c r="Q107" s="1" t="s">
        <v>351</v>
      </c>
      <c r="R107" s="1" t="s">
        <v>351</v>
      </c>
      <c r="S107" s="1" t="s">
        <v>653</v>
      </c>
      <c r="T107" s="1" t="s">
        <v>754</v>
      </c>
      <c r="W107" s="1" t="s">
        <v>816</v>
      </c>
      <c r="X107" s="1" t="s">
        <v>351</v>
      </c>
      <c r="AC107" s="1" t="s">
        <v>351</v>
      </c>
      <c r="AD107" s="1" t="s">
        <v>351</v>
      </c>
      <c r="AE107" s="1" t="s">
        <v>351</v>
      </c>
      <c r="AH107" s="1" t="s">
        <v>351</v>
      </c>
      <c r="AI107" s="1" t="s">
        <v>351</v>
      </c>
      <c r="BA107" s="1" t="str">
        <f>HYPERLINK("#", "http://www.shinonsen-kyouiku.jp/hamahigashi/")</f>
        <v>http://www.shinonsen-kyouiku.jp/hamahigashi/</v>
      </c>
      <c r="BD107" s="1" t="s">
        <v>895</v>
      </c>
    </row>
    <row r="108" spans="1:56" x14ac:dyDescent="0.4">
      <c r="A108" s="1">
        <v>285862</v>
      </c>
      <c r="B108" s="1" t="s">
        <v>108</v>
      </c>
      <c r="C108" s="1" t="s">
        <v>118</v>
      </c>
      <c r="D108" s="1" t="s">
        <v>226</v>
      </c>
      <c r="E108" s="1" t="s">
        <v>340</v>
      </c>
      <c r="G108" s="1" t="s">
        <v>351</v>
      </c>
      <c r="H108" s="1" t="s">
        <v>351</v>
      </c>
      <c r="K108" s="1">
        <v>285862</v>
      </c>
      <c r="M108" s="1" t="s">
        <v>444</v>
      </c>
      <c r="N108" s="1" t="s">
        <v>451</v>
      </c>
      <c r="O108" s="1" t="s">
        <v>539</v>
      </c>
      <c r="P108" s="1" t="s">
        <v>351</v>
      </c>
      <c r="Q108" s="1" t="s">
        <v>351</v>
      </c>
      <c r="R108" s="1" t="s">
        <v>351</v>
      </c>
      <c r="S108" s="1" t="s">
        <v>654</v>
      </c>
      <c r="T108" s="1" t="s">
        <v>755</v>
      </c>
      <c r="W108" s="1" t="s">
        <v>817</v>
      </c>
      <c r="X108" s="1" t="s">
        <v>351</v>
      </c>
      <c r="AC108" s="1" t="s">
        <v>351</v>
      </c>
      <c r="AD108" s="1" t="s">
        <v>351</v>
      </c>
      <c r="AE108" s="1" t="s">
        <v>351</v>
      </c>
      <c r="AH108" s="1" t="s">
        <v>351</v>
      </c>
      <c r="AI108" s="1" t="s">
        <v>351</v>
      </c>
      <c r="BA108" s="1" t="str">
        <f>HYPERLINK("#", "http://www.shinonsen-kyouiku.jp/hamanishi/")</f>
        <v>http://www.shinonsen-kyouiku.jp/hamanishi/</v>
      </c>
      <c r="BD108" s="1" t="s">
        <v>896</v>
      </c>
    </row>
    <row r="109" spans="1:56" x14ac:dyDescent="0.4">
      <c r="A109" s="1">
        <v>285862</v>
      </c>
      <c r="B109" s="1" t="s">
        <v>109</v>
      </c>
      <c r="C109" s="1" t="s">
        <v>118</v>
      </c>
      <c r="D109" s="1" t="s">
        <v>227</v>
      </c>
      <c r="E109" s="1" t="s">
        <v>341</v>
      </c>
      <c r="G109" s="1" t="s">
        <v>351</v>
      </c>
      <c r="H109" s="1" t="s">
        <v>351</v>
      </c>
      <c r="K109" s="1">
        <v>285862</v>
      </c>
      <c r="M109" s="1" t="s">
        <v>420</v>
      </c>
      <c r="N109" s="1" t="s">
        <v>451</v>
      </c>
      <c r="O109" s="1" t="s">
        <v>515</v>
      </c>
      <c r="P109" s="1" t="s">
        <v>351</v>
      </c>
      <c r="Q109" s="1" t="s">
        <v>351</v>
      </c>
      <c r="R109" s="1" t="s">
        <v>351</v>
      </c>
      <c r="S109" s="1" t="s">
        <v>655</v>
      </c>
      <c r="T109" s="1" t="s">
        <v>756</v>
      </c>
      <c r="W109" s="1" t="s">
        <v>818</v>
      </c>
      <c r="X109" s="1" t="s">
        <v>351</v>
      </c>
      <c r="AC109" s="1" t="s">
        <v>351</v>
      </c>
      <c r="AD109" s="1" t="s">
        <v>351</v>
      </c>
      <c r="AE109" s="1" t="s">
        <v>351</v>
      </c>
      <c r="AH109" s="1" t="s">
        <v>351</v>
      </c>
      <c r="AI109" s="1" t="s">
        <v>351</v>
      </c>
      <c r="BA109" s="1" t="str">
        <f>HYPERLINK("#", "http://www.shinonsen-kyouiku.jp/hamaminami/")</f>
        <v>http://www.shinonsen-kyouiku.jp/hamaminami/</v>
      </c>
      <c r="BD109" s="1" t="s">
        <v>897</v>
      </c>
    </row>
    <row r="110" spans="1:56" x14ac:dyDescent="0.4">
      <c r="A110" s="1">
        <v>285862</v>
      </c>
      <c r="B110" s="1" t="s">
        <v>110</v>
      </c>
      <c r="C110" s="1" t="s">
        <v>118</v>
      </c>
      <c r="D110" s="1" t="s">
        <v>228</v>
      </c>
      <c r="E110" s="1" t="s">
        <v>342</v>
      </c>
      <c r="G110" s="1" t="s">
        <v>351</v>
      </c>
      <c r="H110" s="1" t="s">
        <v>351</v>
      </c>
      <c r="K110" s="1">
        <v>285862</v>
      </c>
      <c r="M110" s="1" t="s">
        <v>442</v>
      </c>
      <c r="N110" s="1" t="s">
        <v>451</v>
      </c>
      <c r="O110" s="1" t="s">
        <v>537</v>
      </c>
      <c r="P110" s="1" t="s">
        <v>351</v>
      </c>
      <c r="Q110" s="1" t="s">
        <v>351</v>
      </c>
      <c r="R110" s="1" t="s">
        <v>351</v>
      </c>
      <c r="S110" s="1" t="s">
        <v>656</v>
      </c>
      <c r="T110" s="1" t="s">
        <v>666</v>
      </c>
      <c r="W110" s="1" t="s">
        <v>819</v>
      </c>
      <c r="X110" s="1" t="s">
        <v>351</v>
      </c>
      <c r="AC110" s="1" t="s">
        <v>351</v>
      </c>
      <c r="AD110" s="1" t="s">
        <v>351</v>
      </c>
      <c r="AE110" s="1" t="s">
        <v>351</v>
      </c>
      <c r="AH110" s="1" t="s">
        <v>351</v>
      </c>
      <c r="AI110" s="1" t="s">
        <v>351</v>
      </c>
      <c r="BA110" s="1" t="str">
        <f>HYPERLINK("#", "http://www.shinonsen-kyouiku.jp/hamakita/")</f>
        <v>http://www.shinonsen-kyouiku.jp/hamakita/</v>
      </c>
      <c r="BD110" s="1" t="s">
        <v>898</v>
      </c>
    </row>
    <row r="111" spans="1:56" x14ac:dyDescent="0.4">
      <c r="A111" s="1">
        <v>285862</v>
      </c>
      <c r="B111" s="1" t="s">
        <v>111</v>
      </c>
      <c r="C111" s="1" t="s">
        <v>118</v>
      </c>
      <c r="D111" s="1" t="s">
        <v>229</v>
      </c>
      <c r="E111" s="1" t="s">
        <v>343</v>
      </c>
      <c r="G111" s="1" t="s">
        <v>351</v>
      </c>
      <c r="H111" s="1" t="s">
        <v>351</v>
      </c>
      <c r="K111" s="1">
        <v>285862</v>
      </c>
      <c r="M111" s="1" t="s">
        <v>445</v>
      </c>
      <c r="N111" s="1" t="s">
        <v>451</v>
      </c>
      <c r="O111" s="1" t="s">
        <v>540</v>
      </c>
      <c r="P111" s="1" t="s">
        <v>351</v>
      </c>
      <c r="Q111" s="1" t="s">
        <v>351</v>
      </c>
      <c r="R111" s="1" t="s">
        <v>351</v>
      </c>
      <c r="S111" s="1" t="s">
        <v>657</v>
      </c>
      <c r="T111" s="1" t="s">
        <v>757</v>
      </c>
      <c r="W111" s="1" t="s">
        <v>820</v>
      </c>
      <c r="X111" s="1" t="s">
        <v>351</v>
      </c>
      <c r="AC111" s="1" t="s">
        <v>351</v>
      </c>
      <c r="AD111" s="1" t="s">
        <v>351</v>
      </c>
      <c r="AE111" s="1" t="s">
        <v>351</v>
      </c>
      <c r="AH111" s="1" t="s">
        <v>351</v>
      </c>
      <c r="AI111" s="1" t="s">
        <v>351</v>
      </c>
      <c r="BA111" s="1" t="str">
        <f>HYPERLINK("#", "http://onsyo.edu.yukemuri.gr.jp/")</f>
        <v>http://onsyo.edu.yukemuri.gr.jp/</v>
      </c>
      <c r="BD111" s="1" t="s">
        <v>899</v>
      </c>
    </row>
    <row r="112" spans="1:56" x14ac:dyDescent="0.4">
      <c r="A112" s="1">
        <v>285862</v>
      </c>
      <c r="B112" s="1" t="s">
        <v>112</v>
      </c>
      <c r="C112" s="1" t="s">
        <v>118</v>
      </c>
      <c r="D112" s="1" t="s">
        <v>230</v>
      </c>
      <c r="E112" s="1" t="s">
        <v>344</v>
      </c>
      <c r="G112" s="1" t="s">
        <v>351</v>
      </c>
      <c r="H112" s="1" t="s">
        <v>351</v>
      </c>
      <c r="K112" s="1">
        <v>285862</v>
      </c>
      <c r="M112" s="1" t="s">
        <v>446</v>
      </c>
      <c r="N112" s="1" t="s">
        <v>451</v>
      </c>
      <c r="O112" s="1" t="s">
        <v>541</v>
      </c>
      <c r="P112" s="1" t="s">
        <v>351</v>
      </c>
      <c r="Q112" s="1" t="s">
        <v>351</v>
      </c>
      <c r="R112" s="1" t="s">
        <v>351</v>
      </c>
      <c r="S112" s="1" t="s">
        <v>658</v>
      </c>
      <c r="T112" s="1" t="s">
        <v>758</v>
      </c>
      <c r="W112" s="1" t="s">
        <v>821</v>
      </c>
      <c r="X112" s="1" t="s">
        <v>351</v>
      </c>
      <c r="AC112" s="1" t="s">
        <v>351</v>
      </c>
      <c r="AD112" s="1" t="s">
        <v>351</v>
      </c>
      <c r="AE112" s="1" t="s">
        <v>351</v>
      </c>
      <c r="AH112" s="1" t="s">
        <v>351</v>
      </c>
      <c r="AI112" s="1" t="s">
        <v>351</v>
      </c>
      <c r="BA112" s="1" t="str">
        <f>HYPERLINK("#", "http://terasyo.edu.yukemuri.gr.jp/")</f>
        <v>http://terasyo.edu.yukemuri.gr.jp/</v>
      </c>
      <c r="BD112" s="1" t="s">
        <v>900</v>
      </c>
    </row>
    <row r="113" spans="1:56" x14ac:dyDescent="0.4">
      <c r="A113" s="1">
        <v>285862</v>
      </c>
      <c r="B113" s="1" t="s">
        <v>113</v>
      </c>
      <c r="C113" s="1" t="s">
        <v>118</v>
      </c>
      <c r="D113" s="1" t="s">
        <v>231</v>
      </c>
      <c r="E113" s="1" t="s">
        <v>345</v>
      </c>
      <c r="G113" s="1" t="s">
        <v>351</v>
      </c>
      <c r="H113" s="1" t="s">
        <v>351</v>
      </c>
      <c r="K113" s="1">
        <v>285862</v>
      </c>
      <c r="M113" s="1" t="s">
        <v>447</v>
      </c>
      <c r="N113" s="1" t="s">
        <v>451</v>
      </c>
      <c r="O113" s="1" t="s">
        <v>542</v>
      </c>
      <c r="P113" s="1" t="s">
        <v>351</v>
      </c>
      <c r="Q113" s="1" t="s">
        <v>351</v>
      </c>
      <c r="R113" s="1" t="s">
        <v>351</v>
      </c>
      <c r="S113" s="1" t="s">
        <v>643</v>
      </c>
      <c r="T113" s="1" t="s">
        <v>759</v>
      </c>
      <c r="W113" s="1" t="s">
        <v>822</v>
      </c>
      <c r="X113" s="1" t="s">
        <v>351</v>
      </c>
      <c r="AC113" s="1" t="s">
        <v>351</v>
      </c>
      <c r="AD113" s="1" t="s">
        <v>351</v>
      </c>
      <c r="AE113" s="1" t="s">
        <v>351</v>
      </c>
      <c r="AH113" s="1" t="s">
        <v>351</v>
      </c>
      <c r="AI113" s="1" t="s">
        <v>351</v>
      </c>
      <c r="BA113" s="1" t="str">
        <f>HYPERLINK("#", "http://www.shinonsen-kyouiku.jp/hama-jh/")</f>
        <v>http://www.shinonsen-kyouiku.jp/hama-jh/</v>
      </c>
      <c r="BD113" s="1" t="s">
        <v>901</v>
      </c>
    </row>
    <row r="114" spans="1:56" x14ac:dyDescent="0.4">
      <c r="A114" s="1">
        <v>285862</v>
      </c>
      <c r="B114" s="1" t="s">
        <v>114</v>
      </c>
      <c r="C114" s="1" t="s">
        <v>118</v>
      </c>
      <c r="D114" s="1" t="s">
        <v>232</v>
      </c>
      <c r="E114" s="1" t="s">
        <v>346</v>
      </c>
      <c r="G114" s="1" t="s">
        <v>351</v>
      </c>
      <c r="H114" s="1" t="s">
        <v>351</v>
      </c>
      <c r="K114" s="1">
        <v>285862</v>
      </c>
      <c r="M114" s="1" t="s">
        <v>448</v>
      </c>
      <c r="N114" s="1" t="s">
        <v>451</v>
      </c>
      <c r="O114" s="1" t="s">
        <v>543</v>
      </c>
      <c r="P114" s="1" t="s">
        <v>351</v>
      </c>
      <c r="Q114" s="1" t="s">
        <v>351</v>
      </c>
      <c r="R114" s="1" t="s">
        <v>351</v>
      </c>
      <c r="S114" s="1" t="s">
        <v>659</v>
      </c>
      <c r="T114" s="1" t="s">
        <v>760</v>
      </c>
      <c r="W114" s="1" t="s">
        <v>823</v>
      </c>
      <c r="X114" s="1" t="s">
        <v>351</v>
      </c>
      <c r="AC114" s="1" t="s">
        <v>351</v>
      </c>
      <c r="AD114" s="1" t="s">
        <v>351</v>
      </c>
      <c r="AE114" s="1" t="s">
        <v>351</v>
      </c>
      <c r="AH114" s="1" t="s">
        <v>351</v>
      </c>
      <c r="AI114" s="1" t="s">
        <v>351</v>
      </c>
      <c r="BA114" s="1" t="str">
        <f>HYPERLINK("#", "http://yumegaoka.edu.yukemuri.gr.jp/")</f>
        <v>http://yumegaoka.edu.yukemuri.gr.jp/</v>
      </c>
      <c r="BD114" s="1" t="s">
        <v>902</v>
      </c>
    </row>
    <row r="115" spans="1:56" x14ac:dyDescent="0.4">
      <c r="A115" s="1">
        <v>285862</v>
      </c>
      <c r="B115" s="1" t="s">
        <v>115</v>
      </c>
      <c r="C115" s="1" t="s">
        <v>118</v>
      </c>
      <c r="D115" s="1" t="s">
        <v>233</v>
      </c>
      <c r="E115" s="1" t="s">
        <v>347</v>
      </c>
      <c r="G115" s="1" t="s">
        <v>351</v>
      </c>
      <c r="H115" s="1" t="s">
        <v>351</v>
      </c>
      <c r="K115" s="1">
        <v>285862</v>
      </c>
      <c r="M115" s="1" t="s">
        <v>447</v>
      </c>
      <c r="N115" s="1" t="s">
        <v>451</v>
      </c>
      <c r="O115" s="1" t="s">
        <v>542</v>
      </c>
      <c r="P115" s="1" t="s">
        <v>351</v>
      </c>
      <c r="Q115" s="1" t="s">
        <v>351</v>
      </c>
      <c r="R115" s="1" t="s">
        <v>351</v>
      </c>
      <c r="S115" s="1" t="s">
        <v>660</v>
      </c>
      <c r="T115" s="1" t="s">
        <v>684</v>
      </c>
      <c r="W115" s="1" t="s">
        <v>824</v>
      </c>
      <c r="X115" s="1" t="s">
        <v>351</v>
      </c>
      <c r="AC115" s="1" t="s">
        <v>351</v>
      </c>
      <c r="AD115" s="1" t="s">
        <v>351</v>
      </c>
      <c r="AE115" s="1" t="s">
        <v>351</v>
      </c>
      <c r="AH115" s="1" t="s">
        <v>351</v>
      </c>
      <c r="AI115" s="1" t="s">
        <v>351</v>
      </c>
      <c r="BA115" s="1" t="str">
        <f>HYPERLINK("#", "https://www.town.shinonsen.hyogo.jp/page/index.php?mode=detail&amp;page_id=885e4805371e9e789c35d6d5a4c23152")</f>
        <v>https://www.town.shinonsen.hyogo.jp/page/index.php?mode=detail&amp;page_id=885e4805371e9e789c35d6d5a4c23152</v>
      </c>
      <c r="BD115" s="1" t="s">
        <v>351</v>
      </c>
    </row>
    <row r="116" spans="1:56" x14ac:dyDescent="0.4">
      <c r="A116" s="1">
        <v>285862</v>
      </c>
      <c r="B116" s="1" t="s">
        <v>116</v>
      </c>
      <c r="C116" s="1" t="s">
        <v>118</v>
      </c>
      <c r="D116" s="1" t="s">
        <v>234</v>
      </c>
      <c r="E116" s="1" t="s">
        <v>348</v>
      </c>
      <c r="G116" s="1" t="s">
        <v>351</v>
      </c>
      <c r="H116" s="1" t="s">
        <v>351</v>
      </c>
      <c r="K116" s="1">
        <v>285862</v>
      </c>
      <c r="M116" s="1" t="s">
        <v>449</v>
      </c>
      <c r="N116" s="1" t="s">
        <v>451</v>
      </c>
      <c r="O116" s="1" t="s">
        <v>544</v>
      </c>
      <c r="P116" s="1" t="s">
        <v>351</v>
      </c>
      <c r="Q116" s="1" t="s">
        <v>351</v>
      </c>
      <c r="R116" s="1" t="s">
        <v>351</v>
      </c>
      <c r="S116" s="1" t="s">
        <v>661</v>
      </c>
      <c r="T116" s="1" t="s">
        <v>761</v>
      </c>
      <c r="W116" s="1" t="s">
        <v>825</v>
      </c>
      <c r="X116" s="1" t="s">
        <v>351</v>
      </c>
      <c r="AC116" s="1" t="s">
        <v>351</v>
      </c>
      <c r="AD116" s="1" t="s">
        <v>351</v>
      </c>
      <c r="AE116" s="1" t="s">
        <v>351</v>
      </c>
      <c r="AF116" s="3">
        <v>0.375</v>
      </c>
      <c r="AG116" s="3">
        <v>0.75</v>
      </c>
      <c r="AH116" s="1" t="s">
        <v>351</v>
      </c>
      <c r="AI116" s="1" t="s">
        <v>351</v>
      </c>
      <c r="BA116" s="1" t="str">
        <f>HYPERLINK("#", "https://hamasakanosato.com/")</f>
        <v>https://hamasakanosato.com/</v>
      </c>
      <c r="BD116" s="1" t="s">
        <v>880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shinonsen_public_facility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SonLOAdmin</cp:lastModifiedBy>
  <dcterms:created xsi:type="dcterms:W3CDTF">2023-06-27T00:05:31Z</dcterms:created>
  <dcterms:modified xsi:type="dcterms:W3CDTF">2023-06-27T02:31:52Z</dcterms:modified>
</cp:coreProperties>
</file>